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5ciechanow-my.sharepoint.com/personal/administrator_sp5ciechanow_onmicrosoft_com/Documents/Pulpit/"/>
    </mc:Choice>
  </mc:AlternateContent>
  <xr:revisionPtr revIDLastSave="9" documentId="8_{C2FB22DE-F07C-4CBF-8F54-5E1012D3E668}" xr6:coauthVersionLast="47" xr6:coauthVersionMax="47" xr10:uidLastSave="{6021A759-5796-49BA-8AB7-A153481CAEC3}"/>
  <bookViews>
    <workbookView xWindow="-120" yWindow="-120" windowWidth="51840" windowHeight="21840" tabRatio="500" xr2:uid="{00000000-000D-0000-FFFF-FFFF00000000}"/>
  </bookViews>
  <sheets>
    <sheet name="Zadanie 1" sheetId="1" r:id="rId1"/>
    <sheet name="Zadanie 2" sheetId="7" r:id="rId2"/>
    <sheet name="Zadanie 3" sheetId="2" r:id="rId3"/>
    <sheet name="Zadanie 4" sheetId="8" r:id="rId4"/>
    <sheet name="Zadanie 5" sheetId="6" r:id="rId5"/>
    <sheet name="Zadanie 6" sheetId="3" r:id="rId6"/>
    <sheet name="Zadanie 7" sheetId="5" r:id="rId7"/>
  </sheets>
  <calcPr calcId="191029"/>
</workbook>
</file>

<file path=xl/calcChain.xml><?xml version="1.0" encoding="utf-8"?>
<calcChain xmlns="http://schemas.openxmlformats.org/spreadsheetml/2006/main">
  <c r="E10" i="5" l="1"/>
  <c r="C10" i="5"/>
  <c r="D10" i="5" s="1"/>
  <c r="B10" i="5"/>
  <c r="F3" i="5"/>
  <c r="F4" i="5"/>
  <c r="F5" i="5"/>
  <c r="F6" i="5"/>
  <c r="F7" i="5"/>
  <c r="F8" i="5"/>
  <c r="F9" i="5"/>
  <c r="F10" i="5"/>
  <c r="F2" i="5"/>
  <c r="D3" i="5"/>
  <c r="D4" i="5"/>
  <c r="D5" i="5"/>
  <c r="D6" i="5"/>
  <c r="D7" i="5"/>
  <c r="D8" i="5"/>
  <c r="D9" i="5"/>
  <c r="D2" i="5"/>
  <c r="C4" i="3"/>
  <c r="C5" i="3"/>
  <c r="C6" i="3"/>
  <c r="C7" i="3"/>
  <c r="C8" i="3"/>
  <c r="C9" i="3"/>
  <c r="C10" i="3"/>
  <c r="C11" i="3"/>
  <c r="C12" i="3"/>
  <c r="C13" i="3"/>
  <c r="C3" i="3"/>
  <c r="D5" i="6"/>
  <c r="D6" i="6"/>
  <c r="D7" i="6"/>
  <c r="D8" i="6"/>
  <c r="D9" i="6"/>
  <c r="D4" i="6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3" i="8"/>
  <c r="C3" i="2"/>
  <c r="C4" i="2"/>
  <c r="C5" i="2"/>
  <c r="C6" i="2"/>
  <c r="C7" i="2"/>
  <c r="C8" i="2"/>
  <c r="C9" i="2"/>
  <c r="C10" i="2"/>
  <c r="C11" i="2"/>
  <c r="C2" i="2"/>
  <c r="C7" i="7"/>
  <c r="D7" i="7"/>
  <c r="B7" i="7"/>
  <c r="D9" i="1"/>
  <c r="E9" i="1"/>
  <c r="C9" i="1"/>
</calcChain>
</file>

<file path=xl/sharedStrings.xml><?xml version="1.0" encoding="utf-8"?>
<sst xmlns="http://schemas.openxmlformats.org/spreadsheetml/2006/main" count="134" uniqueCount="125">
  <si>
    <t>imię</t>
  </si>
  <si>
    <t>nazwisko</t>
  </si>
  <si>
    <t>waga</t>
  </si>
  <si>
    <t>wzrost</t>
  </si>
  <si>
    <t>wiek</t>
  </si>
  <si>
    <t>Wojciech</t>
  </si>
  <si>
    <t>Kowalski</t>
  </si>
  <si>
    <t>Robert</t>
  </si>
  <si>
    <t>Piach</t>
  </si>
  <si>
    <t>Piotr</t>
  </si>
  <si>
    <t>Wojciechowski</t>
  </si>
  <si>
    <t>Anna</t>
  </si>
  <si>
    <t>Derezińska</t>
  </si>
  <si>
    <t>Magda</t>
  </si>
  <si>
    <t>Walczybok</t>
  </si>
  <si>
    <t>Roman</t>
  </si>
  <si>
    <t>Trudny</t>
  </si>
  <si>
    <t>Julia</t>
  </si>
  <si>
    <t>Spokojna</t>
  </si>
  <si>
    <t>średnia</t>
  </si>
  <si>
    <t>Uczeń</t>
  </si>
  <si>
    <t>Średnia ocen</t>
  </si>
  <si>
    <t>Nagroda</t>
  </si>
  <si>
    <t>Uczeń 1</t>
  </si>
  <si>
    <t>Uczeń 2</t>
  </si>
  <si>
    <t>Uczeń 3</t>
  </si>
  <si>
    <t>Uczeń 4</t>
  </si>
  <si>
    <t>Uczeń 5</t>
  </si>
  <si>
    <t>Uczeń 6</t>
  </si>
  <si>
    <t>Uczeń 7</t>
  </si>
  <si>
    <t>Uczeń 8</t>
  </si>
  <si>
    <t>Uczeń 9</t>
  </si>
  <si>
    <t>Uczeń 10</t>
  </si>
  <si>
    <t>Miasto</t>
  </si>
  <si>
    <t>Cena [złotówki]</t>
  </si>
  <si>
    <t>Kurs dolara</t>
  </si>
  <si>
    <t>Nowy Jork</t>
  </si>
  <si>
    <t>Atlanta</t>
  </si>
  <si>
    <t>Nowy Orlean</t>
  </si>
  <si>
    <t>Seattle</t>
  </si>
  <si>
    <t>Los Angeles</t>
  </si>
  <si>
    <t>San Diego</t>
  </si>
  <si>
    <t>Phoenix</t>
  </si>
  <si>
    <t>Las Vegas</t>
  </si>
  <si>
    <t>Detroit</t>
  </si>
  <si>
    <t>Chicago</t>
  </si>
  <si>
    <t>Filadelfia</t>
  </si>
  <si>
    <t>klasa</t>
  </si>
  <si>
    <t>liczba uczniów</t>
  </si>
  <si>
    <t>liczba dziewcząt</t>
  </si>
  <si>
    <t>% 
dziewcząt</t>
  </si>
  <si>
    <t>liczba chłopców</t>
  </si>
  <si>
    <t>%  chłopców</t>
  </si>
  <si>
    <t>I</t>
  </si>
  <si>
    <t>II</t>
  </si>
  <si>
    <t>III</t>
  </si>
  <si>
    <t>IV</t>
  </si>
  <si>
    <t>V</t>
  </si>
  <si>
    <t>VI</t>
  </si>
  <si>
    <t>VII</t>
  </si>
  <si>
    <t>VIII</t>
  </si>
  <si>
    <t>SUMA</t>
  </si>
  <si>
    <t>Stawka wzrostu ceny</t>
  </si>
  <si>
    <t>Lp.</t>
  </si>
  <si>
    <t>Nazwa</t>
  </si>
  <si>
    <t>Cena</t>
  </si>
  <si>
    <t>Cena po podwyżce</t>
  </si>
  <si>
    <t>banany</t>
  </si>
  <si>
    <t>ciastka</t>
  </si>
  <si>
    <t>sok</t>
  </si>
  <si>
    <t>nektar</t>
  </si>
  <si>
    <t>gofry</t>
  </si>
  <si>
    <t>batoniki</t>
  </si>
  <si>
    <t>Wynik na 50 metrów</t>
  </si>
  <si>
    <t>Wynik na 100 metrów</t>
  </si>
  <si>
    <t>Wynik na 200 metrów</t>
  </si>
  <si>
    <t>ŚREDNIA</t>
  </si>
  <si>
    <t>Imię</t>
  </si>
  <si>
    <t>Nazwisko</t>
  </si>
  <si>
    <t>Liczba przepracowanych godzin</t>
  </si>
  <si>
    <t>Razem liczba godzin</t>
  </si>
  <si>
    <t>Premia [zł]</t>
  </si>
  <si>
    <t>1. tydzień</t>
  </si>
  <si>
    <t>2. tydzień</t>
  </si>
  <si>
    <t>3. tydzień</t>
  </si>
  <si>
    <t>4. tydzień</t>
  </si>
  <si>
    <t>Tomasz</t>
  </si>
  <si>
    <t>Adamski</t>
  </si>
  <si>
    <t>Agnieszka</t>
  </si>
  <si>
    <t>Grabowska</t>
  </si>
  <si>
    <t>Bolesław</t>
  </si>
  <si>
    <t>Janik</t>
  </si>
  <si>
    <t>Krzysztof</t>
  </si>
  <si>
    <t>Kaczka</t>
  </si>
  <si>
    <t>Franciszka</t>
  </si>
  <si>
    <t>Kalarus</t>
  </si>
  <si>
    <t>Kacper</t>
  </si>
  <si>
    <t>Kminek</t>
  </si>
  <si>
    <t>Barbara</t>
  </si>
  <si>
    <t>Kogut</t>
  </si>
  <si>
    <t>Jan</t>
  </si>
  <si>
    <t>Kotlarski</t>
  </si>
  <si>
    <t>Ewa</t>
  </si>
  <si>
    <t>Krajewska</t>
  </si>
  <si>
    <t>Jakub</t>
  </si>
  <si>
    <t>Krasicki</t>
  </si>
  <si>
    <t>Maria</t>
  </si>
  <si>
    <t>Krawczyk</t>
  </si>
  <si>
    <t>Katarzyna</t>
  </si>
  <si>
    <t>Leszczyńska</t>
  </si>
  <si>
    <t>Marian</t>
  </si>
  <si>
    <t>Małowolny</t>
  </si>
  <si>
    <t>Janusz</t>
  </si>
  <si>
    <t>Wesołowski</t>
  </si>
  <si>
    <t>Adam</t>
  </si>
  <si>
    <t>Wojtaszek</t>
  </si>
  <si>
    <t>Grzyb</t>
  </si>
  <si>
    <t>Michał</t>
  </si>
  <si>
    <t>Kaczmarek</t>
  </si>
  <si>
    <t>Antoni</t>
  </si>
  <si>
    <t>Strzelecki</t>
  </si>
  <si>
    <t>Magdalena</t>
  </si>
  <si>
    <t>Kowalska</t>
  </si>
  <si>
    <t>Resiak</t>
  </si>
  <si>
    <t>Cena [dolara]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</si>
</sst>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5" formatCode="#,##0.00\ [$zł-415];[Red]\-#,##0.00\ [$zł-415]"/>
    <numFmt numFmtId="169" formatCode="0.00000"/>
    <numFmt numFmtId="175" formatCode="#,##0.00\ [$€-1]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69696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9" tint="0.39997558519241921"/>
        <bgColor rgb="FF339966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2" fillId="0" borderId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/>
    <xf numFmtId="9" fontId="2" fillId="0" borderId="1" xfId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3" borderId="5" xfId="0" applyFill="1" applyBorder="1"/>
    <xf numFmtId="165" fontId="0" fillId="3" borderId="1" xfId="0" applyNumberForma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/>
    <xf numFmtId="1" fontId="0" fillId="3" borderId="1" xfId="0" applyNumberFormat="1" applyFill="1" applyBorder="1"/>
    <xf numFmtId="169" fontId="4" fillId="4" borderId="1" xfId="0" applyNumberFormat="1" applyFont="1" applyFill="1" applyBorder="1"/>
    <xf numFmtId="44" fontId="0" fillId="5" borderId="5" xfId="2" applyFont="1" applyFill="1" applyBorder="1"/>
    <xf numFmtId="0" fontId="0" fillId="13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175" fontId="0" fillId="14" borderId="1" xfId="0" applyNumberFormat="1" applyFill="1" applyBorder="1"/>
    <xf numFmtId="165" fontId="0" fillId="5" borderId="1" xfId="0" applyNumberFormat="1" applyFill="1" applyBorder="1"/>
    <xf numFmtId="9" fontId="2" fillId="6" borderId="1" xfId="3" applyFont="1" applyFill="1" applyBorder="1"/>
    <xf numFmtId="9" fontId="0" fillId="5" borderId="1" xfId="3" applyFont="1" applyFill="1" applyBorder="1"/>
  </cellXfs>
  <cellStyles count="4">
    <cellStyle name="Normalny" xfId="0" builtinId="0"/>
    <cellStyle name="Procentowy" xfId="3" builtinId="5"/>
    <cellStyle name="Procentowy 2" xfId="1" xr:uid="{F146C89D-84BB-46D2-B8D7-5190EE670C41}"/>
    <cellStyle name="Walutowy" xfId="2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280" zoomScaleNormal="280" workbookViewId="0">
      <selection activeCell="D12" sqref="D12"/>
    </sheetView>
  </sheetViews>
  <sheetFormatPr defaultColWidth="11.5703125" defaultRowHeight="12.75" x14ac:dyDescent="0.2"/>
  <cols>
    <col min="1" max="1" width="14.28515625" customWidth="1"/>
    <col min="2" max="2" width="15.42578125" customWidth="1"/>
  </cols>
  <sheetData>
    <row r="1" spans="1: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2">
      <c r="A2" s="1" t="s">
        <v>5</v>
      </c>
      <c r="B2" s="1" t="s">
        <v>6</v>
      </c>
      <c r="C2" s="1">
        <v>52</v>
      </c>
      <c r="D2" s="1">
        <v>160</v>
      </c>
      <c r="E2" s="1">
        <v>14</v>
      </c>
    </row>
    <row r="3" spans="1:5" x14ac:dyDescent="0.2">
      <c r="A3" s="1" t="s">
        <v>7</v>
      </c>
      <c r="B3" s="1" t="s">
        <v>8</v>
      </c>
      <c r="C3" s="1">
        <v>43</v>
      </c>
      <c r="D3" s="1">
        <v>156</v>
      </c>
      <c r="E3" s="1">
        <v>12</v>
      </c>
    </row>
    <row r="4" spans="1:5" x14ac:dyDescent="0.2">
      <c r="A4" s="1" t="s">
        <v>9</v>
      </c>
      <c r="B4" s="1" t="s">
        <v>10</v>
      </c>
      <c r="C4" s="1">
        <v>56</v>
      </c>
      <c r="D4" s="1">
        <v>165</v>
      </c>
      <c r="E4" s="1">
        <v>15</v>
      </c>
    </row>
    <row r="5" spans="1:5" x14ac:dyDescent="0.2">
      <c r="A5" s="1" t="s">
        <v>11</v>
      </c>
      <c r="B5" s="1" t="s">
        <v>12</v>
      </c>
      <c r="C5" s="1">
        <v>42</v>
      </c>
      <c r="D5" s="1">
        <v>162</v>
      </c>
      <c r="E5" s="1">
        <v>13</v>
      </c>
    </row>
    <row r="6" spans="1:5" x14ac:dyDescent="0.2">
      <c r="A6" s="1" t="s">
        <v>13</v>
      </c>
      <c r="B6" s="1" t="s">
        <v>14</v>
      </c>
      <c r="C6" s="1">
        <v>45</v>
      </c>
      <c r="D6" s="1">
        <v>158</v>
      </c>
      <c r="E6" s="1">
        <v>14</v>
      </c>
    </row>
    <row r="7" spans="1:5" x14ac:dyDescent="0.2">
      <c r="A7" s="1" t="s">
        <v>15</v>
      </c>
      <c r="B7" s="1" t="s">
        <v>16</v>
      </c>
      <c r="C7" s="1">
        <v>51</v>
      </c>
      <c r="D7" s="1">
        <v>161</v>
      </c>
      <c r="E7" s="1">
        <v>15</v>
      </c>
    </row>
    <row r="8" spans="1:5" x14ac:dyDescent="0.2">
      <c r="A8" s="1" t="s">
        <v>17</v>
      </c>
      <c r="B8" s="1" t="s">
        <v>18</v>
      </c>
      <c r="C8" s="1">
        <v>48</v>
      </c>
      <c r="D8" s="1">
        <v>161</v>
      </c>
      <c r="E8" s="1">
        <v>14</v>
      </c>
    </row>
    <row r="9" spans="1:5" x14ac:dyDescent="0.2">
      <c r="B9" s="2" t="s">
        <v>19</v>
      </c>
      <c r="C9" s="28">
        <f>AVERAGE(C2:C8)</f>
        <v>48.142857142857146</v>
      </c>
      <c r="D9" s="28">
        <f t="shared" ref="D9:E9" si="0">AVERAGE(D2:D8)</f>
        <v>160.42857142857142</v>
      </c>
      <c r="E9" s="29">
        <f t="shared" si="0"/>
        <v>13.857142857142858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3922-3B64-4754-9BF3-F8718858538C}">
  <dimension ref="A1:D7"/>
  <sheetViews>
    <sheetView zoomScale="340" zoomScaleNormal="340" workbookViewId="0">
      <selection activeCell="C9" sqref="C9"/>
    </sheetView>
  </sheetViews>
  <sheetFormatPr defaultRowHeight="12.75" x14ac:dyDescent="0.2"/>
  <cols>
    <col min="2" max="4" width="17.140625" customWidth="1"/>
  </cols>
  <sheetData>
    <row r="1" spans="1:4" ht="25.5" x14ac:dyDescent="0.2">
      <c r="A1" s="15" t="s">
        <v>20</v>
      </c>
      <c r="B1" s="16" t="s">
        <v>73</v>
      </c>
      <c r="C1" s="16" t="s">
        <v>74</v>
      </c>
      <c r="D1" s="16" t="s">
        <v>75</v>
      </c>
    </row>
    <row r="2" spans="1:4" x14ac:dyDescent="0.2">
      <c r="A2" s="1" t="s">
        <v>23</v>
      </c>
      <c r="B2" s="1">
        <v>8.0500000000000007</v>
      </c>
      <c r="C2" s="1">
        <v>15.42</v>
      </c>
      <c r="D2" s="1">
        <v>25.52</v>
      </c>
    </row>
    <row r="3" spans="1:4" x14ac:dyDescent="0.2">
      <c r="A3" s="1" t="s">
        <v>24</v>
      </c>
      <c r="B3" s="1">
        <v>10.51</v>
      </c>
      <c r="C3" s="1">
        <v>16.75</v>
      </c>
      <c r="D3" s="1">
        <v>26.71</v>
      </c>
    </row>
    <row r="4" spans="1:4" x14ac:dyDescent="0.2">
      <c r="A4" s="1" t="s">
        <v>25</v>
      </c>
      <c r="B4" s="1">
        <v>9.4600000000000009</v>
      </c>
      <c r="C4" s="1">
        <v>14.35</v>
      </c>
      <c r="D4" s="1">
        <v>24.3</v>
      </c>
    </row>
    <row r="5" spans="1:4" x14ac:dyDescent="0.2">
      <c r="A5" s="1" t="s">
        <v>26</v>
      </c>
      <c r="B5" s="1">
        <v>11.03</v>
      </c>
      <c r="C5" s="1">
        <v>15.3</v>
      </c>
      <c r="D5" s="1">
        <v>24.2</v>
      </c>
    </row>
    <row r="6" spans="1:4" x14ac:dyDescent="0.2">
      <c r="A6" s="1" t="s">
        <v>27</v>
      </c>
      <c r="B6" s="1">
        <v>8.61</v>
      </c>
      <c r="C6" s="1">
        <v>14.2</v>
      </c>
      <c r="D6" s="1">
        <v>25.12</v>
      </c>
    </row>
    <row r="7" spans="1:4" x14ac:dyDescent="0.2">
      <c r="A7" s="8" t="s">
        <v>76</v>
      </c>
      <c r="B7" s="30">
        <f>AVERAGE(B2:B6)</f>
        <v>9.532</v>
      </c>
      <c r="C7" s="30">
        <f t="shared" ref="C7:D7" si="0">AVERAGE(C2:C6)</f>
        <v>15.204000000000002</v>
      </c>
      <c r="D7" s="30">
        <f t="shared" si="0"/>
        <v>25.17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F61C-8BBA-4EA7-9961-D022D94F7F78}">
  <dimension ref="A1:C11"/>
  <sheetViews>
    <sheetView zoomScale="280" zoomScaleNormal="280" workbookViewId="0">
      <selection activeCell="I9" sqref="I9"/>
    </sheetView>
  </sheetViews>
  <sheetFormatPr defaultRowHeight="12.75" x14ac:dyDescent="0.2"/>
  <cols>
    <col min="1" max="1" width="8.85546875" bestFit="1" customWidth="1"/>
    <col min="2" max="2" width="13.28515625" bestFit="1" customWidth="1"/>
    <col min="3" max="3" width="10" bestFit="1" customWidth="1"/>
  </cols>
  <sheetData>
    <row r="1" spans="1:3" x14ac:dyDescent="0.2">
      <c r="A1" s="15" t="s">
        <v>20</v>
      </c>
      <c r="B1" s="15" t="s">
        <v>21</v>
      </c>
      <c r="C1" s="15" t="s">
        <v>22</v>
      </c>
    </row>
    <row r="2" spans="1:3" x14ac:dyDescent="0.2">
      <c r="A2" s="1" t="s">
        <v>23</v>
      </c>
      <c r="B2" s="1">
        <v>4.5</v>
      </c>
      <c r="C2" s="9" t="str">
        <f>IF(B2&gt;4.74,"TAK","NIE")</f>
        <v>NIE</v>
      </c>
    </row>
    <row r="3" spans="1:3" x14ac:dyDescent="0.2">
      <c r="A3" s="1" t="s">
        <v>24</v>
      </c>
      <c r="B3" s="1">
        <v>4.4000000000000004</v>
      </c>
      <c r="C3" s="9" t="str">
        <f t="shared" ref="C3:C11" si="0">IF(B3&gt;4.74,"TAK","NIE")</f>
        <v>NIE</v>
      </c>
    </row>
    <row r="4" spans="1:3" x14ac:dyDescent="0.2">
      <c r="A4" s="1" t="s">
        <v>25</v>
      </c>
      <c r="B4" s="1">
        <v>5</v>
      </c>
      <c r="C4" s="9" t="str">
        <f t="shared" si="0"/>
        <v>TAK</v>
      </c>
    </row>
    <row r="5" spans="1:3" x14ac:dyDescent="0.2">
      <c r="A5" s="1" t="s">
        <v>26</v>
      </c>
      <c r="B5" s="1">
        <v>3.5</v>
      </c>
      <c r="C5" s="9" t="str">
        <f t="shared" si="0"/>
        <v>NIE</v>
      </c>
    </row>
    <row r="6" spans="1:3" x14ac:dyDescent="0.2">
      <c r="A6" s="1" t="s">
        <v>27</v>
      </c>
      <c r="B6" s="1">
        <v>3</v>
      </c>
      <c r="C6" s="9" t="str">
        <f t="shared" si="0"/>
        <v>NIE</v>
      </c>
    </row>
    <row r="7" spans="1:3" x14ac:dyDescent="0.2">
      <c r="A7" s="1" t="s">
        <v>28</v>
      </c>
      <c r="B7" s="1">
        <v>4.8</v>
      </c>
      <c r="C7" s="9" t="str">
        <f t="shared" si="0"/>
        <v>TAK</v>
      </c>
    </row>
    <row r="8" spans="1:3" x14ac:dyDescent="0.2">
      <c r="A8" s="1" t="s">
        <v>29</v>
      </c>
      <c r="B8" s="1">
        <v>4.7</v>
      </c>
      <c r="C8" s="9" t="str">
        <f t="shared" si="0"/>
        <v>NIE</v>
      </c>
    </row>
    <row r="9" spans="1:3" x14ac:dyDescent="0.2">
      <c r="A9" s="1" t="s">
        <v>30</v>
      </c>
      <c r="B9" s="1">
        <v>5.2</v>
      </c>
      <c r="C9" s="9" t="str">
        <f t="shared" si="0"/>
        <v>TAK</v>
      </c>
    </row>
    <row r="10" spans="1:3" x14ac:dyDescent="0.2">
      <c r="A10" s="1" t="s">
        <v>31</v>
      </c>
      <c r="B10" s="1">
        <v>3.3</v>
      </c>
      <c r="C10" s="9" t="str">
        <f t="shared" si="0"/>
        <v>NIE</v>
      </c>
    </row>
    <row r="11" spans="1:3" x14ac:dyDescent="0.2">
      <c r="A11" s="1" t="s">
        <v>32</v>
      </c>
      <c r="B11" s="1">
        <v>4.2</v>
      </c>
      <c r="C11" s="9" t="str">
        <f t="shared" si="0"/>
        <v>NIE</v>
      </c>
    </row>
  </sheetData>
  <conditionalFormatting sqref="C2:C11">
    <cfRule type="containsText" dxfId="0" priority="2" operator="containsText" text="TAK">
      <formula>NOT(ISERROR(SEARCH("TAK",C2)))</formula>
    </cfRule>
    <cfRule type="containsText" dxfId="1" priority="1" operator="containsText" text="NIE">
      <formula>NOT(ISERROR(SEARCH("NIE",C2)))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9DE8-F348-4EBF-B553-2F2A5FF97FAA}">
  <dimension ref="A1:I22"/>
  <sheetViews>
    <sheetView zoomScale="235" zoomScaleNormal="235" workbookViewId="0">
      <selection activeCell="H10" sqref="H10"/>
    </sheetView>
  </sheetViews>
  <sheetFormatPr defaultRowHeight="12.75" x14ac:dyDescent="0.2"/>
  <cols>
    <col min="8" max="8" width="20.28515625" bestFit="1" customWidth="1"/>
    <col min="9" max="9" width="11.28515625" bestFit="1" customWidth="1"/>
  </cols>
  <sheetData>
    <row r="1" spans="1:9" x14ac:dyDescent="0.2">
      <c r="A1" s="23" t="s">
        <v>63</v>
      </c>
      <c r="B1" s="23" t="s">
        <v>77</v>
      </c>
      <c r="C1" s="23" t="s">
        <v>78</v>
      </c>
      <c r="D1" s="23" t="s">
        <v>79</v>
      </c>
      <c r="E1" s="23"/>
      <c r="F1" s="23"/>
      <c r="G1" s="23"/>
      <c r="H1" s="25" t="s">
        <v>80</v>
      </c>
      <c r="I1" s="21" t="s">
        <v>81</v>
      </c>
    </row>
    <row r="2" spans="1:9" ht="13.5" thickBot="1" x14ac:dyDescent="0.25">
      <c r="A2" s="24"/>
      <c r="B2" s="24"/>
      <c r="C2" s="24"/>
      <c r="D2" s="17" t="s">
        <v>82</v>
      </c>
      <c r="E2" s="17" t="s">
        <v>83</v>
      </c>
      <c r="F2" s="17" t="s">
        <v>84</v>
      </c>
      <c r="G2" s="17" t="s">
        <v>85</v>
      </c>
      <c r="H2" s="26"/>
      <c r="I2" s="22"/>
    </row>
    <row r="3" spans="1:9" x14ac:dyDescent="0.2">
      <c r="A3" s="5">
        <v>1</v>
      </c>
      <c r="B3" s="5" t="s">
        <v>86</v>
      </c>
      <c r="C3" s="5" t="s">
        <v>87</v>
      </c>
      <c r="D3" s="6">
        <v>40</v>
      </c>
      <c r="E3" s="6">
        <v>40</v>
      </c>
      <c r="F3" s="6">
        <v>40</v>
      </c>
      <c r="G3" s="6">
        <v>40</v>
      </c>
      <c r="H3" s="11">
        <f>IF(SUM(D3:G3)&gt;160,SUM(D3:G3)-160,0)</f>
        <v>0</v>
      </c>
      <c r="I3" s="31">
        <f>H3*35</f>
        <v>0</v>
      </c>
    </row>
    <row r="4" spans="1:9" x14ac:dyDescent="0.2">
      <c r="A4" s="1">
        <v>2</v>
      </c>
      <c r="B4" s="1" t="s">
        <v>88</v>
      </c>
      <c r="C4" s="1" t="s">
        <v>89</v>
      </c>
      <c r="D4" s="7">
        <v>55</v>
      </c>
      <c r="E4" s="7">
        <v>52</v>
      </c>
      <c r="F4" s="7">
        <v>49</v>
      </c>
      <c r="G4" s="7">
        <v>51</v>
      </c>
      <c r="H4" s="11">
        <f t="shared" ref="H4:H22" si="0">IF(SUM(D4:G4)&gt;160,SUM(D4:G4)-160,0)</f>
        <v>47</v>
      </c>
      <c r="I4" s="31">
        <f t="shared" ref="I4:I22" si="1">H4*35</f>
        <v>1645</v>
      </c>
    </row>
    <row r="5" spans="1:9" x14ac:dyDescent="0.2">
      <c r="A5" s="1">
        <v>3</v>
      </c>
      <c r="B5" s="1" t="s">
        <v>90</v>
      </c>
      <c r="C5" s="1" t="s">
        <v>91</v>
      </c>
      <c r="D5" s="7">
        <v>48</v>
      </c>
      <c r="E5" s="7">
        <v>40</v>
      </c>
      <c r="F5" s="7">
        <v>40</v>
      </c>
      <c r="G5" s="7">
        <v>43</v>
      </c>
      <c r="H5" s="11">
        <f t="shared" si="0"/>
        <v>11</v>
      </c>
      <c r="I5" s="31">
        <f t="shared" si="1"/>
        <v>385</v>
      </c>
    </row>
    <row r="6" spans="1:9" x14ac:dyDescent="0.2">
      <c r="A6" s="1">
        <v>4</v>
      </c>
      <c r="B6" s="1" t="s">
        <v>92</v>
      </c>
      <c r="C6" s="1" t="s">
        <v>93</v>
      </c>
      <c r="D6" s="7">
        <v>53</v>
      </c>
      <c r="E6" s="7">
        <v>55</v>
      </c>
      <c r="F6" s="7">
        <v>49</v>
      </c>
      <c r="G6" s="7">
        <v>44</v>
      </c>
      <c r="H6" s="11">
        <f t="shared" si="0"/>
        <v>41</v>
      </c>
      <c r="I6" s="31">
        <f t="shared" si="1"/>
        <v>1435</v>
      </c>
    </row>
    <row r="7" spans="1:9" x14ac:dyDescent="0.2">
      <c r="A7" s="1">
        <v>5</v>
      </c>
      <c r="B7" s="1" t="s">
        <v>94</v>
      </c>
      <c r="C7" s="1" t="s">
        <v>95</v>
      </c>
      <c r="D7" s="7">
        <v>45</v>
      </c>
      <c r="E7" s="7">
        <v>49</v>
      </c>
      <c r="F7" s="7">
        <v>54</v>
      </c>
      <c r="G7" s="7">
        <v>56</v>
      </c>
      <c r="H7" s="11">
        <f t="shared" si="0"/>
        <v>44</v>
      </c>
      <c r="I7" s="31">
        <f t="shared" si="1"/>
        <v>1540</v>
      </c>
    </row>
    <row r="8" spans="1:9" x14ac:dyDescent="0.2">
      <c r="A8" s="1">
        <v>6</v>
      </c>
      <c r="B8" s="1" t="s">
        <v>96</v>
      </c>
      <c r="C8" s="1" t="s">
        <v>97</v>
      </c>
      <c r="D8" s="7">
        <v>40</v>
      </c>
      <c r="E8" s="7">
        <v>39</v>
      </c>
      <c r="F8" s="7">
        <v>41</v>
      </c>
      <c r="G8" s="7">
        <v>40</v>
      </c>
      <c r="H8" s="11">
        <f t="shared" si="0"/>
        <v>0</v>
      </c>
      <c r="I8" s="31">
        <f t="shared" si="1"/>
        <v>0</v>
      </c>
    </row>
    <row r="9" spans="1:9" x14ac:dyDescent="0.2">
      <c r="A9" s="1">
        <v>7</v>
      </c>
      <c r="B9" s="1" t="s">
        <v>98</v>
      </c>
      <c r="C9" s="1" t="s">
        <v>99</v>
      </c>
      <c r="D9" s="7">
        <v>45</v>
      </c>
      <c r="E9" s="7">
        <v>45</v>
      </c>
      <c r="F9" s="7">
        <v>45</v>
      </c>
      <c r="G9" s="7">
        <v>45</v>
      </c>
      <c r="H9" s="11">
        <f t="shared" si="0"/>
        <v>20</v>
      </c>
      <c r="I9" s="31">
        <f t="shared" si="1"/>
        <v>700</v>
      </c>
    </row>
    <row r="10" spans="1:9" x14ac:dyDescent="0.2">
      <c r="A10" s="1">
        <v>8</v>
      </c>
      <c r="B10" s="1" t="s">
        <v>100</v>
      </c>
      <c r="C10" s="1" t="s">
        <v>101</v>
      </c>
      <c r="D10" s="7">
        <v>40</v>
      </c>
      <c r="E10" s="7">
        <v>42</v>
      </c>
      <c r="F10" s="7">
        <v>42</v>
      </c>
      <c r="G10" s="7">
        <v>41</v>
      </c>
      <c r="H10" s="11">
        <f t="shared" si="0"/>
        <v>5</v>
      </c>
      <c r="I10" s="31">
        <f t="shared" si="1"/>
        <v>175</v>
      </c>
    </row>
    <row r="11" spans="1:9" x14ac:dyDescent="0.2">
      <c r="A11" s="1">
        <v>9</v>
      </c>
      <c r="B11" s="1" t="s">
        <v>102</v>
      </c>
      <c r="C11" s="1" t="s">
        <v>103</v>
      </c>
      <c r="D11" s="7">
        <v>40</v>
      </c>
      <c r="E11" s="7">
        <v>40</v>
      </c>
      <c r="F11" s="7">
        <v>43</v>
      </c>
      <c r="G11" s="7">
        <v>43</v>
      </c>
      <c r="H11" s="11">
        <f t="shared" si="0"/>
        <v>6</v>
      </c>
      <c r="I11" s="31">
        <f t="shared" si="1"/>
        <v>210</v>
      </c>
    </row>
    <row r="12" spans="1:9" x14ac:dyDescent="0.2">
      <c r="A12" s="1">
        <v>10</v>
      </c>
      <c r="B12" s="1" t="s">
        <v>104</v>
      </c>
      <c r="C12" s="1" t="s">
        <v>105</v>
      </c>
      <c r="D12" s="7">
        <v>52</v>
      </c>
      <c r="E12" s="7">
        <v>51</v>
      </c>
      <c r="F12" s="7">
        <v>49</v>
      </c>
      <c r="G12" s="7">
        <v>49</v>
      </c>
      <c r="H12" s="11">
        <f t="shared" si="0"/>
        <v>41</v>
      </c>
      <c r="I12" s="31">
        <f t="shared" si="1"/>
        <v>1435</v>
      </c>
    </row>
    <row r="13" spans="1:9" x14ac:dyDescent="0.2">
      <c r="A13" s="1">
        <v>11</v>
      </c>
      <c r="B13" s="1" t="s">
        <v>106</v>
      </c>
      <c r="C13" s="1" t="s">
        <v>107</v>
      </c>
      <c r="D13" s="7">
        <v>40</v>
      </c>
      <c r="E13" s="7">
        <v>43</v>
      </c>
      <c r="F13" s="7">
        <v>42</v>
      </c>
      <c r="G13" s="7">
        <v>40</v>
      </c>
      <c r="H13" s="11">
        <f t="shared" si="0"/>
        <v>5</v>
      </c>
      <c r="I13" s="31">
        <f t="shared" si="1"/>
        <v>175</v>
      </c>
    </row>
    <row r="14" spans="1:9" x14ac:dyDescent="0.2">
      <c r="A14" s="1">
        <v>12</v>
      </c>
      <c r="B14" s="1" t="s">
        <v>108</v>
      </c>
      <c r="C14" s="1" t="s">
        <v>109</v>
      </c>
      <c r="D14" s="7">
        <v>42</v>
      </c>
      <c r="E14" s="7">
        <v>46</v>
      </c>
      <c r="F14" s="7">
        <v>44</v>
      </c>
      <c r="G14" s="7">
        <v>40</v>
      </c>
      <c r="H14" s="11">
        <f t="shared" si="0"/>
        <v>12</v>
      </c>
      <c r="I14" s="31">
        <f t="shared" si="1"/>
        <v>420</v>
      </c>
    </row>
    <row r="15" spans="1:9" x14ac:dyDescent="0.2">
      <c r="A15" s="1">
        <v>13</v>
      </c>
      <c r="B15" s="1" t="s">
        <v>110</v>
      </c>
      <c r="C15" s="1" t="s">
        <v>111</v>
      </c>
      <c r="D15" s="7">
        <v>43</v>
      </c>
      <c r="E15" s="7">
        <v>45</v>
      </c>
      <c r="F15" s="7">
        <v>42</v>
      </c>
      <c r="G15" s="7">
        <v>47</v>
      </c>
      <c r="H15" s="11">
        <f t="shared" si="0"/>
        <v>17</v>
      </c>
      <c r="I15" s="31">
        <f t="shared" si="1"/>
        <v>595</v>
      </c>
    </row>
    <row r="16" spans="1:9" x14ac:dyDescent="0.2">
      <c r="A16" s="1">
        <v>14</v>
      </c>
      <c r="B16" s="1" t="s">
        <v>112</v>
      </c>
      <c r="C16" s="1" t="s">
        <v>113</v>
      </c>
      <c r="D16" s="7">
        <v>50</v>
      </c>
      <c r="E16" s="7">
        <v>50</v>
      </c>
      <c r="F16" s="7">
        <v>51</v>
      </c>
      <c r="G16" s="7">
        <v>50</v>
      </c>
      <c r="H16" s="11">
        <f t="shared" si="0"/>
        <v>41</v>
      </c>
      <c r="I16" s="31">
        <f t="shared" si="1"/>
        <v>1435</v>
      </c>
    </row>
    <row r="17" spans="1:9" x14ac:dyDescent="0.2">
      <c r="A17" s="1">
        <v>15</v>
      </c>
      <c r="B17" s="1" t="s">
        <v>114</v>
      </c>
      <c r="C17" s="1" t="s">
        <v>115</v>
      </c>
      <c r="D17" s="7">
        <v>46</v>
      </c>
      <c r="E17" s="7">
        <v>43</v>
      </c>
      <c r="F17" s="7">
        <v>49</v>
      </c>
      <c r="G17" s="7">
        <v>47</v>
      </c>
      <c r="H17" s="11">
        <f t="shared" si="0"/>
        <v>25</v>
      </c>
      <c r="I17" s="31">
        <f t="shared" si="1"/>
        <v>875</v>
      </c>
    </row>
    <row r="18" spans="1:9" x14ac:dyDescent="0.2">
      <c r="A18" s="1">
        <v>16</v>
      </c>
      <c r="B18" s="1" t="s">
        <v>11</v>
      </c>
      <c r="C18" s="1" t="s">
        <v>116</v>
      </c>
      <c r="D18" s="7">
        <v>52</v>
      </c>
      <c r="E18" s="7">
        <v>51</v>
      </c>
      <c r="F18" s="7">
        <v>55</v>
      </c>
      <c r="G18" s="7">
        <v>56</v>
      </c>
      <c r="H18" s="11">
        <f t="shared" si="0"/>
        <v>54</v>
      </c>
      <c r="I18" s="31">
        <f t="shared" si="1"/>
        <v>1890</v>
      </c>
    </row>
    <row r="19" spans="1:9" x14ac:dyDescent="0.2">
      <c r="A19" s="1">
        <v>17</v>
      </c>
      <c r="B19" s="1" t="s">
        <v>117</v>
      </c>
      <c r="C19" s="1" t="s">
        <v>118</v>
      </c>
      <c r="D19" s="7">
        <v>42</v>
      </c>
      <c r="E19" s="7">
        <v>42</v>
      </c>
      <c r="F19" s="7">
        <v>45</v>
      </c>
      <c r="G19" s="7">
        <v>42</v>
      </c>
      <c r="H19" s="11">
        <f t="shared" si="0"/>
        <v>11</v>
      </c>
      <c r="I19" s="31">
        <f t="shared" si="1"/>
        <v>385</v>
      </c>
    </row>
    <row r="20" spans="1:9" x14ac:dyDescent="0.2">
      <c r="A20" s="1">
        <v>18</v>
      </c>
      <c r="B20" s="1" t="s">
        <v>119</v>
      </c>
      <c r="C20" s="1" t="s">
        <v>120</v>
      </c>
      <c r="D20" s="7">
        <v>47</v>
      </c>
      <c r="E20" s="7">
        <v>44</v>
      </c>
      <c r="F20" s="7">
        <v>46</v>
      </c>
      <c r="G20" s="7">
        <v>45</v>
      </c>
      <c r="H20" s="11">
        <f t="shared" si="0"/>
        <v>22</v>
      </c>
      <c r="I20" s="31">
        <f t="shared" si="1"/>
        <v>770</v>
      </c>
    </row>
    <row r="21" spans="1:9" x14ac:dyDescent="0.2">
      <c r="A21" s="1">
        <v>19</v>
      </c>
      <c r="B21" s="1" t="s">
        <v>121</v>
      </c>
      <c r="C21" s="1" t="s">
        <v>122</v>
      </c>
      <c r="D21" s="7">
        <v>51</v>
      </c>
      <c r="E21" s="7">
        <v>54</v>
      </c>
      <c r="F21" s="7">
        <v>52</v>
      </c>
      <c r="G21" s="7">
        <v>49</v>
      </c>
      <c r="H21" s="11">
        <f t="shared" si="0"/>
        <v>46</v>
      </c>
      <c r="I21" s="31">
        <f t="shared" si="1"/>
        <v>1610</v>
      </c>
    </row>
    <row r="22" spans="1:9" x14ac:dyDescent="0.2">
      <c r="A22" s="1">
        <v>20</v>
      </c>
      <c r="B22" s="1" t="s">
        <v>17</v>
      </c>
      <c r="C22" s="1" t="s">
        <v>123</v>
      </c>
      <c r="D22" s="7">
        <v>56</v>
      </c>
      <c r="E22" s="7">
        <v>55</v>
      </c>
      <c r="F22" s="7">
        <v>52</v>
      </c>
      <c r="G22" s="7">
        <v>53</v>
      </c>
      <c r="H22" s="11">
        <f t="shared" si="0"/>
        <v>56</v>
      </c>
      <c r="I22" s="31">
        <f t="shared" si="1"/>
        <v>1960</v>
      </c>
    </row>
  </sheetData>
  <mergeCells count="6">
    <mergeCell ref="I1:I2"/>
    <mergeCell ref="A1:A2"/>
    <mergeCell ref="B1:B2"/>
    <mergeCell ref="C1:C2"/>
    <mergeCell ref="D1:G1"/>
    <mergeCell ref="H1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DB39-AFB5-4206-BC41-D80B9C13DD02}">
  <dimension ref="A1:D9"/>
  <sheetViews>
    <sheetView zoomScale="175" zoomScaleNormal="175" workbookViewId="0">
      <selection activeCell="D4" sqref="D4:D9"/>
    </sheetView>
  </sheetViews>
  <sheetFormatPr defaultRowHeight="12.75" x14ac:dyDescent="0.2"/>
  <cols>
    <col min="4" max="4" width="10" bestFit="1" customWidth="1"/>
  </cols>
  <sheetData>
    <row r="1" spans="1:4" ht="38.25" x14ac:dyDescent="0.2">
      <c r="C1" s="20" t="s">
        <v>62</v>
      </c>
      <c r="D1" s="4">
        <v>7.0000000000000007E-2</v>
      </c>
    </row>
    <row r="3" spans="1:4" ht="38.25" x14ac:dyDescent="0.2">
      <c r="A3" s="18" t="s">
        <v>63</v>
      </c>
      <c r="B3" s="18" t="s">
        <v>64</v>
      </c>
      <c r="C3" s="18" t="s">
        <v>65</v>
      </c>
      <c r="D3" s="19" t="s">
        <v>66</v>
      </c>
    </row>
    <row r="4" spans="1:4" x14ac:dyDescent="0.2">
      <c r="A4" s="1">
        <v>1</v>
      </c>
      <c r="B4" s="1" t="s">
        <v>67</v>
      </c>
      <c r="C4" s="3">
        <v>5.64</v>
      </c>
      <c r="D4" s="12">
        <f>C4*D$1+C4</f>
        <v>6.0347999999999997</v>
      </c>
    </row>
    <row r="5" spans="1:4" x14ac:dyDescent="0.2">
      <c r="A5" s="1">
        <v>2</v>
      </c>
      <c r="B5" s="1" t="s">
        <v>68</v>
      </c>
      <c r="C5" s="3">
        <v>1.96</v>
      </c>
      <c r="D5" s="12">
        <f t="shared" ref="D5:D9" si="0">C5*D$1+C5</f>
        <v>2.0972</v>
      </c>
    </row>
    <row r="6" spans="1:4" x14ac:dyDescent="0.2">
      <c r="A6" s="1">
        <v>3</v>
      </c>
      <c r="B6" s="1" t="s">
        <v>69</v>
      </c>
      <c r="C6" s="3">
        <v>3.45</v>
      </c>
      <c r="D6" s="12">
        <f t="shared" si="0"/>
        <v>3.6915000000000004</v>
      </c>
    </row>
    <row r="7" spans="1:4" x14ac:dyDescent="0.2">
      <c r="A7" s="1">
        <v>4</v>
      </c>
      <c r="B7" s="1" t="s">
        <v>70</v>
      </c>
      <c r="C7" s="3">
        <v>3.29</v>
      </c>
      <c r="D7" s="12">
        <f t="shared" si="0"/>
        <v>3.5203000000000002</v>
      </c>
    </row>
    <row r="8" spans="1:4" x14ac:dyDescent="0.2">
      <c r="A8" s="1">
        <v>5</v>
      </c>
      <c r="B8" s="1" t="s">
        <v>71</v>
      </c>
      <c r="C8" s="3">
        <v>5.2</v>
      </c>
      <c r="D8" s="12">
        <f t="shared" si="0"/>
        <v>5.5640000000000001</v>
      </c>
    </row>
    <row r="9" spans="1:4" x14ac:dyDescent="0.2">
      <c r="A9" s="1">
        <v>6</v>
      </c>
      <c r="B9" s="1" t="s">
        <v>72</v>
      </c>
      <c r="C9" s="3">
        <v>2.19</v>
      </c>
      <c r="D9" s="12">
        <f t="shared" si="0"/>
        <v>2.3433000000000002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D677-7BF1-4474-94AE-139C2D3D1239}">
  <dimension ref="A1:F13"/>
  <sheetViews>
    <sheetView zoomScale="160" zoomScaleNormal="160" workbookViewId="0">
      <selection activeCell="E10" sqref="E10"/>
    </sheetView>
  </sheetViews>
  <sheetFormatPr defaultRowHeight="12.75" x14ac:dyDescent="0.2"/>
  <cols>
    <col min="1" max="1" width="11.5703125" bestFit="1" customWidth="1"/>
    <col min="2" max="2" width="9.140625" customWidth="1"/>
    <col min="3" max="3" width="15.140625" bestFit="1" customWidth="1"/>
  </cols>
  <sheetData>
    <row r="1" spans="1:6" x14ac:dyDescent="0.2">
      <c r="A1" s="27" t="s">
        <v>33</v>
      </c>
      <c r="B1" s="27" t="s">
        <v>124</v>
      </c>
      <c r="C1" s="27" t="s">
        <v>34</v>
      </c>
      <c r="E1" s="27" t="s">
        <v>35</v>
      </c>
      <c r="F1" s="32">
        <v>4.0199999999999996</v>
      </c>
    </row>
    <row r="2" spans="1:6" x14ac:dyDescent="0.2">
      <c r="A2" s="27"/>
      <c r="B2" s="27"/>
      <c r="C2" s="27"/>
      <c r="E2" s="27"/>
      <c r="F2" s="33"/>
    </row>
    <row r="3" spans="1:6" x14ac:dyDescent="0.2">
      <c r="A3" s="1" t="s">
        <v>36</v>
      </c>
      <c r="B3" s="34">
        <v>626</v>
      </c>
      <c r="C3" s="35">
        <f>B3*F$1</f>
        <v>2516.5199999999995</v>
      </c>
    </row>
    <row r="4" spans="1:6" x14ac:dyDescent="0.2">
      <c r="A4" s="1" t="s">
        <v>37</v>
      </c>
      <c r="B4" s="34">
        <v>1059</v>
      </c>
      <c r="C4" s="35">
        <f t="shared" ref="C4:C13" si="0">B4*F$1</f>
        <v>4257.1799999999994</v>
      </c>
    </row>
    <row r="5" spans="1:6" x14ac:dyDescent="0.2">
      <c r="A5" s="1" t="s">
        <v>38</v>
      </c>
      <c r="B5" s="34">
        <v>1226</v>
      </c>
      <c r="C5" s="35">
        <f t="shared" si="0"/>
        <v>4928.5199999999995</v>
      </c>
    </row>
    <row r="6" spans="1:6" x14ac:dyDescent="0.2">
      <c r="A6" s="1" t="s">
        <v>39</v>
      </c>
      <c r="B6" s="34">
        <v>1240</v>
      </c>
      <c r="C6" s="35">
        <f t="shared" si="0"/>
        <v>4984.7999999999993</v>
      </c>
    </row>
    <row r="7" spans="1:6" x14ac:dyDescent="0.2">
      <c r="A7" s="1" t="s">
        <v>40</v>
      </c>
      <c r="B7" s="34">
        <v>825</v>
      </c>
      <c r="C7" s="35">
        <f t="shared" si="0"/>
        <v>3316.4999999999995</v>
      </c>
    </row>
    <row r="8" spans="1:6" x14ac:dyDescent="0.2">
      <c r="A8" s="1" t="s">
        <v>41</v>
      </c>
      <c r="B8" s="34">
        <v>1205</v>
      </c>
      <c r="C8" s="35">
        <f t="shared" si="0"/>
        <v>4844.0999999999995</v>
      </c>
    </row>
    <row r="9" spans="1:6" x14ac:dyDescent="0.2">
      <c r="A9" s="1" t="s">
        <v>42</v>
      </c>
      <c r="B9" s="34">
        <v>1185</v>
      </c>
      <c r="C9" s="35">
        <f t="shared" si="0"/>
        <v>4763.7</v>
      </c>
    </row>
    <row r="10" spans="1:6" x14ac:dyDescent="0.2">
      <c r="A10" s="1" t="s">
        <v>43</v>
      </c>
      <c r="B10" s="34">
        <v>1192</v>
      </c>
      <c r="C10" s="35">
        <f t="shared" si="0"/>
        <v>4791.8399999999992</v>
      </c>
    </row>
    <row r="11" spans="1:6" x14ac:dyDescent="0.2">
      <c r="A11" s="1" t="s">
        <v>44</v>
      </c>
      <c r="B11" s="34">
        <v>918</v>
      </c>
      <c r="C11" s="35">
        <f t="shared" si="0"/>
        <v>3690.3599999999997</v>
      </c>
    </row>
    <row r="12" spans="1:6" x14ac:dyDescent="0.2">
      <c r="A12" s="1" t="s">
        <v>45</v>
      </c>
      <c r="B12" s="34">
        <v>700</v>
      </c>
      <c r="C12" s="35">
        <f t="shared" si="0"/>
        <v>2813.9999999999995</v>
      </c>
    </row>
    <row r="13" spans="1:6" x14ac:dyDescent="0.2">
      <c r="A13" s="1" t="s">
        <v>46</v>
      </c>
      <c r="B13" s="34">
        <v>925</v>
      </c>
      <c r="C13" s="35">
        <f t="shared" si="0"/>
        <v>3718.4999999999995</v>
      </c>
    </row>
  </sheetData>
  <mergeCells count="5"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5E2C-C578-4CA1-9191-56C6E4D867D6}">
  <dimension ref="A1:F10"/>
  <sheetViews>
    <sheetView zoomScale="175" zoomScaleNormal="175" workbookViewId="0">
      <selection activeCell="E14" sqref="E14"/>
    </sheetView>
  </sheetViews>
  <sheetFormatPr defaultRowHeight="12.75" x14ac:dyDescent="0.2"/>
  <cols>
    <col min="3" max="4" width="10" bestFit="1" customWidth="1"/>
    <col min="5" max="5" width="9.85546875" bestFit="1" customWidth="1"/>
    <col min="6" max="6" width="10" customWidth="1"/>
  </cols>
  <sheetData>
    <row r="1" spans="1:6" ht="38.25" x14ac:dyDescent="0.2">
      <c r="A1" s="13" t="s">
        <v>47</v>
      </c>
      <c r="B1" s="13" t="s">
        <v>48</v>
      </c>
      <c r="C1" s="13" t="s">
        <v>49</v>
      </c>
      <c r="D1" s="13" t="s">
        <v>50</v>
      </c>
      <c r="E1" s="13" t="s">
        <v>51</v>
      </c>
      <c r="F1" s="13" t="s">
        <v>52</v>
      </c>
    </row>
    <row r="2" spans="1:6" x14ac:dyDescent="0.2">
      <c r="A2" s="2" t="s">
        <v>53</v>
      </c>
      <c r="B2" s="1">
        <v>31</v>
      </c>
      <c r="C2" s="1">
        <v>12</v>
      </c>
      <c r="D2" s="36">
        <f>C2/B2</f>
        <v>0.38709677419354838</v>
      </c>
      <c r="E2" s="1">
        <v>19</v>
      </c>
      <c r="F2" s="37">
        <f>E2/B2</f>
        <v>0.61290322580645162</v>
      </c>
    </row>
    <row r="3" spans="1:6" x14ac:dyDescent="0.2">
      <c r="A3" s="2" t="s">
        <v>54</v>
      </c>
      <c r="B3" s="1">
        <v>30</v>
      </c>
      <c r="C3" s="1">
        <v>13</v>
      </c>
      <c r="D3" s="36">
        <f t="shared" ref="D3:D10" si="0">C3/B3</f>
        <v>0.43333333333333335</v>
      </c>
      <c r="E3" s="1">
        <v>17</v>
      </c>
      <c r="F3" s="37">
        <f t="shared" ref="F3:F10" si="1">E3/B3</f>
        <v>0.56666666666666665</v>
      </c>
    </row>
    <row r="4" spans="1:6" x14ac:dyDescent="0.2">
      <c r="A4" s="2" t="s">
        <v>55</v>
      </c>
      <c r="B4" s="1">
        <v>28</v>
      </c>
      <c r="C4" s="1">
        <v>11</v>
      </c>
      <c r="D4" s="36">
        <f t="shared" si="0"/>
        <v>0.39285714285714285</v>
      </c>
      <c r="E4" s="1">
        <v>17</v>
      </c>
      <c r="F4" s="37">
        <f t="shared" si="1"/>
        <v>0.6071428571428571</v>
      </c>
    </row>
    <row r="5" spans="1:6" x14ac:dyDescent="0.2">
      <c r="A5" s="2" t="s">
        <v>56</v>
      </c>
      <c r="B5" s="1">
        <v>29</v>
      </c>
      <c r="C5" s="1">
        <v>8</v>
      </c>
      <c r="D5" s="36">
        <f t="shared" si="0"/>
        <v>0.27586206896551724</v>
      </c>
      <c r="E5" s="1">
        <v>21</v>
      </c>
      <c r="F5" s="37">
        <f t="shared" si="1"/>
        <v>0.72413793103448276</v>
      </c>
    </row>
    <row r="6" spans="1:6" x14ac:dyDescent="0.2">
      <c r="A6" s="2" t="s">
        <v>57</v>
      </c>
      <c r="B6" s="1">
        <v>26</v>
      </c>
      <c r="C6" s="1">
        <v>15</v>
      </c>
      <c r="D6" s="36">
        <f t="shared" si="0"/>
        <v>0.57692307692307687</v>
      </c>
      <c r="E6" s="1">
        <v>11</v>
      </c>
      <c r="F6" s="37">
        <f t="shared" si="1"/>
        <v>0.42307692307692307</v>
      </c>
    </row>
    <row r="7" spans="1:6" x14ac:dyDescent="0.2">
      <c r="A7" s="2" t="s">
        <v>58</v>
      </c>
      <c r="B7" s="1">
        <v>30</v>
      </c>
      <c r="C7" s="1">
        <v>14</v>
      </c>
      <c r="D7" s="36">
        <f t="shared" si="0"/>
        <v>0.46666666666666667</v>
      </c>
      <c r="E7" s="1">
        <v>16</v>
      </c>
      <c r="F7" s="37">
        <f t="shared" si="1"/>
        <v>0.53333333333333333</v>
      </c>
    </row>
    <row r="8" spans="1:6" x14ac:dyDescent="0.2">
      <c r="A8" s="2" t="s">
        <v>59</v>
      </c>
      <c r="B8" s="1">
        <v>26</v>
      </c>
      <c r="C8" s="1">
        <v>13</v>
      </c>
      <c r="D8" s="36">
        <f t="shared" si="0"/>
        <v>0.5</v>
      </c>
      <c r="E8" s="1">
        <v>13</v>
      </c>
      <c r="F8" s="37">
        <f t="shared" si="1"/>
        <v>0.5</v>
      </c>
    </row>
    <row r="9" spans="1:6" x14ac:dyDescent="0.2">
      <c r="A9" s="2" t="s">
        <v>60</v>
      </c>
      <c r="B9" s="1">
        <v>27</v>
      </c>
      <c r="C9" s="1">
        <v>10</v>
      </c>
      <c r="D9" s="36">
        <f t="shared" si="0"/>
        <v>0.37037037037037035</v>
      </c>
      <c r="E9" s="1">
        <v>17</v>
      </c>
      <c r="F9" s="37">
        <f t="shared" si="1"/>
        <v>0.62962962962962965</v>
      </c>
    </row>
    <row r="10" spans="1:6" x14ac:dyDescent="0.2">
      <c r="A10" s="2" t="s">
        <v>61</v>
      </c>
      <c r="B10" s="10">
        <f>SUM(B2:B9)</f>
        <v>227</v>
      </c>
      <c r="C10" s="10">
        <f>SUM(C2:C9)</f>
        <v>96</v>
      </c>
      <c r="D10" s="36">
        <f t="shared" si="0"/>
        <v>0.42290748898678415</v>
      </c>
      <c r="E10" s="10">
        <f>SUM(E2:E9)</f>
        <v>131</v>
      </c>
      <c r="F10" s="37">
        <f t="shared" si="1"/>
        <v>0.5770925110132159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</dc:creator>
  <dc:description/>
  <cp:lastModifiedBy>Piotr Deska</cp:lastModifiedBy>
  <cp:revision>1</cp:revision>
  <dcterms:created xsi:type="dcterms:W3CDTF">2021-05-16T15:38:20Z</dcterms:created>
  <dcterms:modified xsi:type="dcterms:W3CDTF">2024-11-05T15:19:53Z</dcterms:modified>
  <dc:language>pl-PL</dc:language>
</cp:coreProperties>
</file>