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p5ciechanow-my.sharepoint.com/personal/administrator_sp5ciechanow_onmicrosoft_com/Documents/Pulpit/!!!! IT/8/"/>
    </mc:Choice>
  </mc:AlternateContent>
  <xr:revisionPtr revIDLastSave="39" documentId="8_{A2E8DD1B-22E5-41DE-AD1F-6BBCC47CDA4A}" xr6:coauthVersionLast="47" xr6:coauthVersionMax="47" xr10:uidLastSave="{A2E8ECB7-8A25-4081-BEA9-E036816902E2}"/>
  <bookViews>
    <workbookView xWindow="25695" yWindow="0" windowWidth="26010" windowHeight="21705" activeTab="5" xr2:uid="{7F63B8BF-3817-4DB4-897A-82B3057D9CF2}"/>
  </bookViews>
  <sheets>
    <sheet name="Zadanie 1" sheetId="1" r:id="rId1"/>
    <sheet name="Zadanie 2" sheetId="2" r:id="rId2"/>
    <sheet name="Zadanie 3" sheetId="4" r:id="rId3"/>
    <sheet name="Zadanie 4" sheetId="3" r:id="rId4"/>
    <sheet name="Zadanie 5" sheetId="5" r:id="rId5"/>
    <sheet name="Zadanie 6" sheetId="6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" i="6" l="1"/>
  <c r="L5" i="6"/>
  <c r="L6" i="6"/>
  <c r="L7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" i="6"/>
  <c r="E31" i="6"/>
  <c r="F31" i="6"/>
  <c r="G31" i="6"/>
  <c r="H31" i="6"/>
  <c r="I31" i="6"/>
  <c r="J31" i="6"/>
  <c r="K31" i="6"/>
  <c r="D31" i="6"/>
  <c r="K4" i="6"/>
  <c r="K5" i="6"/>
  <c r="K6" i="6"/>
  <c r="K7" i="6"/>
  <c r="K8" i="6"/>
  <c r="K9" i="6"/>
  <c r="K10" i="6"/>
  <c r="K11" i="6"/>
  <c r="K12" i="6"/>
  <c r="K13" i="6"/>
  <c r="K14" i="6"/>
  <c r="K15" i="6"/>
  <c r="K16" i="6"/>
  <c r="K17" i="6"/>
  <c r="K18" i="6"/>
  <c r="K19" i="6"/>
  <c r="K20" i="6"/>
  <c r="K21" i="6"/>
  <c r="K22" i="6"/>
  <c r="K23" i="6"/>
  <c r="K24" i="6"/>
  <c r="K25" i="6"/>
  <c r="K26" i="6"/>
  <c r="K27" i="6"/>
  <c r="K28" i="6"/>
  <c r="K29" i="6"/>
  <c r="K30" i="6"/>
  <c r="K3" i="6"/>
  <c r="J4" i="6"/>
  <c r="J5" i="6"/>
  <c r="J6" i="6"/>
  <c r="J7" i="6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" i="6"/>
  <c r="E4" i="5"/>
  <c r="E3" i="5"/>
  <c r="E2" i="5"/>
  <c r="H3" i="3"/>
  <c r="H2" i="3"/>
  <c r="G3" i="3"/>
  <c r="G2" i="3"/>
  <c r="F3" i="3"/>
  <c r="F2" i="3"/>
  <c r="E3" i="3"/>
  <c r="E2" i="3"/>
  <c r="D3" i="3"/>
  <c r="D2" i="3"/>
  <c r="C3" i="3"/>
  <c r="C2" i="3"/>
  <c r="F3" i="4"/>
  <c r="F4" i="4"/>
  <c r="F5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2" i="4"/>
  <c r="C3" i="2"/>
  <c r="C4" i="2"/>
  <c r="C5" i="2"/>
  <c r="C6" i="2"/>
  <c r="C7" i="2"/>
  <c r="C8" i="2"/>
  <c r="C9" i="2"/>
  <c r="C2" i="2"/>
  <c r="B6" i="1"/>
  <c r="D3" i="1"/>
  <c r="D4" i="1"/>
  <c r="D2" i="1"/>
</calcChain>
</file>

<file path=xl/sharedStrings.xml><?xml version="1.0" encoding="utf-8"?>
<sst xmlns="http://schemas.openxmlformats.org/spreadsheetml/2006/main" count="189" uniqueCount="163">
  <si>
    <t>Produkt</t>
  </si>
  <si>
    <t>Cena</t>
  </si>
  <si>
    <t>Papier Ksero - Ryza</t>
  </si>
  <si>
    <t>Ilość</t>
  </si>
  <si>
    <t>Olej rzepakowy</t>
  </si>
  <si>
    <t>Chleb żytni</t>
  </si>
  <si>
    <t>Liczba</t>
  </si>
  <si>
    <t>Potęga</t>
  </si>
  <si>
    <t>Wynik</t>
  </si>
  <si>
    <t>a</t>
  </si>
  <si>
    <t>b</t>
  </si>
  <si>
    <r>
      <rPr>
        <b/>
        <sz val="10"/>
        <rFont val="Arial"/>
        <family val="2"/>
        <charset val="238"/>
      </rPr>
      <t>a</t>
    </r>
    <r>
      <rPr>
        <b/>
        <vertAlign val="superscript"/>
        <sz val="10"/>
        <rFont val="Arial"/>
        <family val="2"/>
        <charset val="238"/>
      </rPr>
      <t>2</t>
    </r>
    <r>
      <rPr>
        <b/>
        <sz val="10"/>
        <rFont val="Arial"/>
        <family val="2"/>
        <charset val="238"/>
      </rPr>
      <t>-b</t>
    </r>
    <r>
      <rPr>
        <b/>
        <vertAlign val="superscript"/>
        <sz val="10"/>
        <rFont val="Arial"/>
        <family val="2"/>
        <charset val="238"/>
      </rPr>
      <t>2</t>
    </r>
  </si>
  <si>
    <t>(a+b)(a-b)</t>
  </si>
  <si>
    <r>
      <rPr>
        <b/>
        <sz val="10"/>
        <rFont val="Arial"/>
        <family val="2"/>
        <charset val="238"/>
      </rPr>
      <t>(a+b)</t>
    </r>
    <r>
      <rPr>
        <b/>
        <vertAlign val="superscript"/>
        <sz val="10"/>
        <rFont val="Arial"/>
        <family val="2"/>
        <charset val="238"/>
      </rPr>
      <t>2</t>
    </r>
  </si>
  <si>
    <r>
      <rPr>
        <b/>
        <sz val="10"/>
        <rFont val="Arial"/>
        <family val="2"/>
        <charset val="238"/>
      </rPr>
      <t>a</t>
    </r>
    <r>
      <rPr>
        <b/>
        <vertAlign val="superscript"/>
        <sz val="10"/>
        <rFont val="Arial"/>
        <family val="2"/>
        <charset val="238"/>
      </rPr>
      <t>2</t>
    </r>
    <r>
      <rPr>
        <b/>
        <sz val="10"/>
        <rFont val="Arial"/>
        <family val="2"/>
        <charset val="238"/>
      </rPr>
      <t>+2ab+b</t>
    </r>
    <r>
      <rPr>
        <b/>
        <vertAlign val="superscript"/>
        <sz val="10"/>
        <rFont val="Arial"/>
        <family val="2"/>
        <charset val="238"/>
      </rPr>
      <t>2</t>
    </r>
  </si>
  <si>
    <r>
      <rPr>
        <b/>
        <sz val="10"/>
        <rFont val="Arial"/>
        <family val="2"/>
        <charset val="238"/>
      </rPr>
      <t>(a-b)</t>
    </r>
    <r>
      <rPr>
        <b/>
        <vertAlign val="superscript"/>
        <sz val="10"/>
        <rFont val="Arial"/>
        <family val="2"/>
        <charset val="238"/>
      </rPr>
      <t>2</t>
    </r>
  </si>
  <si>
    <r>
      <rPr>
        <b/>
        <sz val="10"/>
        <rFont val="Arial"/>
        <family val="2"/>
        <charset val="238"/>
      </rPr>
      <t>a</t>
    </r>
    <r>
      <rPr>
        <b/>
        <vertAlign val="superscript"/>
        <sz val="10"/>
        <rFont val="Arial"/>
        <family val="2"/>
        <charset val="238"/>
      </rPr>
      <t>2</t>
    </r>
    <r>
      <rPr>
        <b/>
        <sz val="10"/>
        <rFont val="Arial"/>
        <family val="2"/>
        <charset val="238"/>
      </rPr>
      <t>-2ab+b</t>
    </r>
    <r>
      <rPr>
        <b/>
        <vertAlign val="superscript"/>
        <sz val="10"/>
        <rFont val="Arial"/>
        <family val="2"/>
        <charset val="238"/>
      </rPr>
      <t>2</t>
    </r>
  </si>
  <si>
    <t>Lp.</t>
  </si>
  <si>
    <t>Państwo</t>
  </si>
  <si>
    <t>Stolica</t>
  </si>
  <si>
    <r>
      <rPr>
        <b/>
        <sz val="10"/>
        <rFont val="Arial"/>
        <family val="2"/>
        <charset val="238"/>
      </rPr>
      <t>Powierzchnia (km</t>
    </r>
    <r>
      <rPr>
        <b/>
        <vertAlign val="superscript"/>
        <sz val="10"/>
        <rFont val="Arial"/>
        <family val="2"/>
        <charset val="238"/>
      </rPr>
      <t>2</t>
    </r>
    <r>
      <rPr>
        <b/>
        <sz val="10"/>
        <rFont val="Arial"/>
        <family val="2"/>
        <charset val="238"/>
      </rPr>
      <t>)</t>
    </r>
  </si>
  <si>
    <t>Liczba mieszkańców</t>
  </si>
  <si>
    <t xml:space="preserve"> Antigua i Barbuda</t>
  </si>
  <si>
    <t>Saint John’s</t>
  </si>
  <si>
    <t> Bahamy</t>
  </si>
  <si>
    <t>Nassau</t>
  </si>
  <si>
    <t> Barbados</t>
  </si>
  <si>
    <t>Bridgetown</t>
  </si>
  <si>
    <t> Belize</t>
  </si>
  <si>
    <t>Belmopan</t>
  </si>
  <si>
    <t> Dominika</t>
  </si>
  <si>
    <t>Roseau</t>
  </si>
  <si>
    <t> Dominikana</t>
  </si>
  <si>
    <t>Santo Domingo</t>
  </si>
  <si>
    <t> Grenada</t>
  </si>
  <si>
    <t>Saint George’s</t>
  </si>
  <si>
    <t> Gwatemala</t>
  </si>
  <si>
    <t>Gwatemala</t>
  </si>
  <si>
    <t> Haiti</t>
  </si>
  <si>
    <t>Port-au-Prince</t>
  </si>
  <si>
    <t> Honduras</t>
  </si>
  <si>
    <t>Tegucigalpa</t>
  </si>
  <si>
    <t> Jamajka</t>
  </si>
  <si>
    <t>Kingston</t>
  </si>
  <si>
    <t> Kanada</t>
  </si>
  <si>
    <t>Ottawa</t>
  </si>
  <si>
    <t> Kostaryka</t>
  </si>
  <si>
    <t>San José</t>
  </si>
  <si>
    <t> Kuba</t>
  </si>
  <si>
    <t>Hawana</t>
  </si>
  <si>
    <t> Meksyk</t>
  </si>
  <si>
    <t>Meksyk</t>
  </si>
  <si>
    <t> Nikaragua</t>
  </si>
  <si>
    <t>Managua</t>
  </si>
  <si>
    <t> Panama</t>
  </si>
  <si>
    <t>Panama</t>
  </si>
  <si>
    <t> Saint Kitts i Nevis</t>
  </si>
  <si>
    <t>Basseterre</t>
  </si>
  <si>
    <t> Saint Lucia</t>
  </si>
  <si>
    <t>Castries</t>
  </si>
  <si>
    <t> Saint Vincent i Grenadyny</t>
  </si>
  <si>
    <t>Kingstown</t>
  </si>
  <si>
    <t> Salwador</t>
  </si>
  <si>
    <t>San Salvador</t>
  </si>
  <si>
    <t> Stany Zjednoczone</t>
  </si>
  <si>
    <t>Waszyngton</t>
  </si>
  <si>
    <t>Argentyna</t>
  </si>
  <si>
    <t>Buenos Aires</t>
  </si>
  <si>
    <t>Boliwia</t>
  </si>
  <si>
    <t>Sucre</t>
  </si>
  <si>
    <t>Brazylia</t>
  </si>
  <si>
    <t>Brasilia</t>
  </si>
  <si>
    <t>Chile</t>
  </si>
  <si>
    <t>Santiago</t>
  </si>
  <si>
    <t>Ekwador</t>
  </si>
  <si>
    <t>Quito</t>
  </si>
  <si>
    <t>Gujana</t>
  </si>
  <si>
    <t>Georgetown</t>
  </si>
  <si>
    <t>Kolumbia</t>
  </si>
  <si>
    <t>Bogota</t>
  </si>
  <si>
    <t>Paragwaj</t>
  </si>
  <si>
    <t>Asuncion</t>
  </si>
  <si>
    <t>Peru</t>
  </si>
  <si>
    <t>Lima</t>
  </si>
  <si>
    <t>Surinam</t>
  </si>
  <si>
    <t>Paramaribo</t>
  </si>
  <si>
    <t>Trynidad i Tobago</t>
  </si>
  <si>
    <t>Port-of-Spain</t>
  </si>
  <si>
    <t>Urugwaj</t>
  </si>
  <si>
    <t>Montevideo</t>
  </si>
  <si>
    <t>Wenezuela</t>
  </si>
  <si>
    <t>Caracas</t>
  </si>
  <si>
    <r>
      <t>Gęstość zaludnienia (na km</t>
    </r>
    <r>
      <rPr>
        <b/>
        <vertAlign val="superscript"/>
        <sz val="10"/>
        <rFont val="Arial"/>
        <family val="2"/>
        <charset val="238"/>
      </rPr>
      <t>2</t>
    </r>
    <r>
      <rPr>
        <b/>
        <sz val="10"/>
        <rFont val="Arial"/>
        <family val="2"/>
        <charset val="238"/>
      </rPr>
      <t>)</t>
    </r>
  </si>
  <si>
    <t>wrzesień</t>
  </si>
  <si>
    <t>październik</t>
  </si>
  <si>
    <t>listopad</t>
  </si>
  <si>
    <t>RAZEM</t>
  </si>
  <si>
    <t>nazwisko</t>
  </si>
  <si>
    <t>imię</t>
  </si>
  <si>
    <t>nieobec-
ności</t>
  </si>
  <si>
    <t>w tym
nieuspr.</t>
  </si>
  <si>
    <t>% nieobecności
nieusprawiedliw.</t>
  </si>
  <si>
    <t>Bilski</t>
  </si>
  <si>
    <t>Adam</t>
  </si>
  <si>
    <t>Bodycz</t>
  </si>
  <si>
    <t>Hanna</t>
  </si>
  <si>
    <t>Bromska</t>
  </si>
  <si>
    <t>Alina</t>
  </si>
  <si>
    <t>Broszyk</t>
  </si>
  <si>
    <t>Mateusz</t>
  </si>
  <si>
    <t>Chapik</t>
  </si>
  <si>
    <t>Magdalena</t>
  </si>
  <si>
    <t>Cieślak</t>
  </si>
  <si>
    <t>Piotr</t>
  </si>
  <si>
    <t>Gmólka</t>
  </si>
  <si>
    <t>Paweł</t>
  </si>
  <si>
    <t>Janiszak</t>
  </si>
  <si>
    <t>Roman</t>
  </si>
  <si>
    <t>Januszewski</t>
  </si>
  <si>
    <t>Wojciech</t>
  </si>
  <si>
    <t>Kiełaś</t>
  </si>
  <si>
    <t>Zofia</t>
  </si>
  <si>
    <t>Kuchera</t>
  </si>
  <si>
    <t>Elżbieta</t>
  </si>
  <si>
    <t>Kowalski</t>
  </si>
  <si>
    <t>Michał</t>
  </si>
  <si>
    <t>Koźlicki</t>
  </si>
  <si>
    <t>Zbigniew</t>
  </si>
  <si>
    <t>Krzysztofik</t>
  </si>
  <si>
    <t>Jacek</t>
  </si>
  <si>
    <t>Majewska</t>
  </si>
  <si>
    <t>Anna</t>
  </si>
  <si>
    <t>Mituł</t>
  </si>
  <si>
    <t>Mykowska</t>
  </si>
  <si>
    <t>Beata</t>
  </si>
  <si>
    <t>Porulka</t>
  </si>
  <si>
    <t>Helena</t>
  </si>
  <si>
    <t>Pyżowski</t>
  </si>
  <si>
    <t>Krzysztof</t>
  </si>
  <si>
    <t>Rajewski</t>
  </si>
  <si>
    <t>Przemysław</t>
  </si>
  <si>
    <t>Stapik</t>
  </si>
  <si>
    <t>Arkadiusz</t>
  </si>
  <si>
    <t>Szymańska</t>
  </si>
  <si>
    <t>Izabela</t>
  </si>
  <si>
    <t>Tebrus</t>
  </si>
  <si>
    <t>Aleksander</t>
  </si>
  <si>
    <t>Wasilska</t>
  </si>
  <si>
    <t>Grażyna</t>
  </si>
  <si>
    <t>Ząbkowska</t>
  </si>
  <si>
    <t>Aleksandra</t>
  </si>
  <si>
    <t>Ząbkowski</t>
  </si>
  <si>
    <t>Szczepan</t>
  </si>
  <si>
    <t>Źmudziński</t>
  </si>
  <si>
    <t>Żuławiak</t>
  </si>
  <si>
    <t>Halina</t>
  </si>
  <si>
    <t>Wartość</t>
  </si>
  <si>
    <t>Wartość wszystkich produktów:</t>
  </si>
  <si>
    <t>Prostokąt</t>
  </si>
  <si>
    <t>Trapez</t>
  </si>
  <si>
    <t>Trójkąt</t>
  </si>
  <si>
    <t>h</t>
  </si>
  <si>
    <t>Pole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</si>
</sst>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vertAlign val="superscript"/>
      <sz val="10"/>
      <name val="Arial"/>
      <family val="2"/>
      <charset val="238"/>
    </font>
    <font>
      <b/>
      <sz val="11"/>
      <color rgb="FF000000"/>
      <name val="Calibri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BF819E"/>
        <bgColor rgb="FF808080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2" borderId="1" xfId="0" applyFont="1" applyFill="1" applyBorder="1" applyAlignment="1">
      <alignment horizontal="center"/>
    </xf>
    <xf numFmtId="44" fontId="0" fillId="0" borderId="0" xfId="1" applyFont="1"/>
    <xf numFmtId="0" fontId="0" fillId="0" borderId="1" xfId="0" applyBorder="1"/>
    <xf numFmtId="44" fontId="0" fillId="0" borderId="1" xfId="1" applyFont="1" applyBorder="1"/>
    <xf numFmtId="164" fontId="0" fillId="0" borderId="1" xfId="2" applyNumberFormat="1" applyFont="1" applyBorder="1"/>
    <xf numFmtId="164" fontId="0" fillId="4" borderId="1" xfId="0" applyNumberFormat="1" applyFill="1" applyBorder="1"/>
    <xf numFmtId="0" fontId="3" fillId="0" borderId="1" xfId="3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3" fontId="3" fillId="0" borderId="1" xfId="3" applyNumberFormat="1" applyBorder="1" applyAlignment="1">
      <alignment horizontal="right"/>
    </xf>
    <xf numFmtId="4" fontId="3" fillId="0" borderId="1" xfId="3" applyNumberFormat="1" applyBorder="1" applyAlignment="1">
      <alignment horizontal="right"/>
    </xf>
    <xf numFmtId="0" fontId="0" fillId="6" borderId="1" xfId="0" applyFill="1" applyBorder="1"/>
    <xf numFmtId="0" fontId="3" fillId="0" borderId="1" xfId="3" applyBorder="1" applyAlignment="1">
      <alignment horizontal="center" vertical="center"/>
    </xf>
    <xf numFmtId="0" fontId="3" fillId="0" borderId="0" xfId="3"/>
    <xf numFmtId="0" fontId="6" fillId="0" borderId="3" xfId="3" applyFont="1" applyBorder="1" applyAlignment="1">
      <alignment horizontal="center" vertical="center"/>
    </xf>
    <xf numFmtId="0" fontId="6" fillId="0" borderId="4" xfId="3" applyFont="1" applyBorder="1" applyAlignment="1">
      <alignment horizontal="center" vertical="center"/>
    </xf>
    <xf numFmtId="0" fontId="6" fillId="0" borderId="5" xfId="3" applyFont="1" applyBorder="1" applyAlignment="1">
      <alignment horizontal="center" vertical="center"/>
    </xf>
    <xf numFmtId="0" fontId="6" fillId="0" borderId="3" xfId="3" applyFont="1" applyBorder="1" applyAlignment="1">
      <alignment horizontal="center" vertical="center" wrapText="1"/>
    </xf>
    <xf numFmtId="0" fontId="6" fillId="0" borderId="6" xfId="3" applyFont="1" applyBorder="1" applyAlignment="1">
      <alignment horizontal="center" vertical="center" wrapText="1"/>
    </xf>
    <xf numFmtId="0" fontId="6" fillId="0" borderId="7" xfId="3" applyFont="1" applyBorder="1" applyAlignment="1">
      <alignment horizontal="center" vertical="center" wrapText="1"/>
    </xf>
    <xf numFmtId="0" fontId="3" fillId="0" borderId="8" xfId="3" applyBorder="1" applyAlignment="1">
      <alignment horizontal="center"/>
    </xf>
    <xf numFmtId="0" fontId="3" fillId="0" borderId="9" xfId="3" applyBorder="1"/>
    <xf numFmtId="0" fontId="3" fillId="0" borderId="12" xfId="3" applyBorder="1" applyAlignment="1">
      <alignment horizontal="center"/>
    </xf>
    <xf numFmtId="0" fontId="3" fillId="0" borderId="13" xfId="3" applyBorder="1"/>
    <xf numFmtId="0" fontId="3" fillId="0" borderId="14" xfId="3" applyBorder="1"/>
    <xf numFmtId="0" fontId="6" fillId="0" borderId="16" xfId="3" applyFont="1" applyBorder="1"/>
    <xf numFmtId="0" fontId="3" fillId="0" borderId="8" xfId="3" applyBorder="1" applyAlignment="1">
      <alignment horizontal="center" vertical="center"/>
    </xf>
    <xf numFmtId="0" fontId="3" fillId="0" borderId="10" xfId="3" applyBorder="1" applyAlignment="1">
      <alignment horizontal="center" vertical="center"/>
    </xf>
    <xf numFmtId="0" fontId="3" fillId="0" borderId="12" xfId="3" applyBorder="1" applyAlignment="1">
      <alignment horizontal="center" vertical="center"/>
    </xf>
    <xf numFmtId="0" fontId="3" fillId="0" borderId="15" xfId="3" applyBorder="1" applyAlignment="1">
      <alignment horizontal="center" vertical="center"/>
    </xf>
    <xf numFmtId="0" fontId="3" fillId="8" borderId="8" xfId="3" applyFill="1" applyBorder="1"/>
    <xf numFmtId="0" fontId="3" fillId="9" borderId="10" xfId="3" applyFill="1" applyBorder="1"/>
    <xf numFmtId="0" fontId="3" fillId="11" borderId="3" xfId="3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3" fillId="11" borderId="1" xfId="3" applyFill="1" applyBorder="1" applyAlignment="1">
      <alignment vertical="center"/>
    </xf>
    <xf numFmtId="0" fontId="4" fillId="7" borderId="2" xfId="3" applyFont="1" applyFill="1" applyBorder="1" applyAlignment="1">
      <alignment horizontal="center" vertical="center"/>
    </xf>
    <xf numFmtId="0" fontId="4" fillId="0" borderId="2" xfId="3" applyFont="1" applyBorder="1" applyAlignment="1">
      <alignment horizontal="center" vertical="center"/>
    </xf>
    <xf numFmtId="44" fontId="0" fillId="3" borderId="1" xfId="0" applyNumberFormat="1" applyFill="1" applyBorder="1"/>
    <xf numFmtId="1" fontId="3" fillId="5" borderId="1" xfId="3" applyNumberFormat="1" applyFill="1" applyBorder="1"/>
    <xf numFmtId="1" fontId="0" fillId="6" borderId="1" xfId="0" applyNumberFormat="1" applyFill="1" applyBorder="1"/>
    <xf numFmtId="0" fontId="0" fillId="0" borderId="1" xfId="0" applyBorder="1" applyAlignment="1">
      <alignment horizontal="center"/>
    </xf>
    <xf numFmtId="9" fontId="3" fillId="10" borderId="11" xfId="4" applyFont="1" applyFill="1" applyBorder="1"/>
  </cellXfs>
  <cellStyles count="5">
    <cellStyle name="Dziesiętny" xfId="2" builtinId="3"/>
    <cellStyle name="Normalny" xfId="0" builtinId="0"/>
    <cellStyle name="Normalny 2" xfId="3" xr:uid="{0687E6A6-C2D2-4799-AF5C-E09079C5881E}"/>
    <cellStyle name="Procentowy" xfId="4" builtinId="5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2DEE1B-3803-4A66-851C-E2AE3D3B513A}">
  <dimension ref="A1:D6"/>
  <sheetViews>
    <sheetView zoomScale="325" zoomScaleNormal="325" workbookViewId="0">
      <selection sqref="A1:D6"/>
    </sheetView>
  </sheetViews>
  <sheetFormatPr defaultRowHeight="15" x14ac:dyDescent="0.25"/>
  <cols>
    <col min="1" max="1" width="20.85546875" customWidth="1"/>
    <col min="2" max="2" width="11.28515625" bestFit="1" customWidth="1"/>
    <col min="3" max="3" width="5" bestFit="1" customWidth="1"/>
    <col min="4" max="4" width="11.28515625" bestFit="1" customWidth="1"/>
  </cols>
  <sheetData>
    <row r="1" spans="1:4" x14ac:dyDescent="0.25">
      <c r="A1" s="1" t="s">
        <v>0</v>
      </c>
      <c r="B1" s="1" t="s">
        <v>1</v>
      </c>
      <c r="C1" s="1" t="s">
        <v>3</v>
      </c>
      <c r="D1" s="1" t="s">
        <v>156</v>
      </c>
    </row>
    <row r="2" spans="1:4" x14ac:dyDescent="0.25">
      <c r="A2" s="3" t="s">
        <v>2</v>
      </c>
      <c r="B2" s="4">
        <v>11.99</v>
      </c>
      <c r="C2" s="3">
        <v>109</v>
      </c>
      <c r="D2" s="39">
        <f>C2*B2</f>
        <v>1306.9100000000001</v>
      </c>
    </row>
    <row r="3" spans="1:4" x14ac:dyDescent="0.25">
      <c r="A3" s="3" t="s">
        <v>4</v>
      </c>
      <c r="B3" s="4">
        <v>5.79</v>
      </c>
      <c r="C3" s="3">
        <v>725</v>
      </c>
      <c r="D3" s="39">
        <f t="shared" ref="D3:D4" si="0">C3*B3</f>
        <v>4197.75</v>
      </c>
    </row>
    <row r="4" spans="1:4" x14ac:dyDescent="0.25">
      <c r="A4" s="3" t="s">
        <v>5</v>
      </c>
      <c r="B4" s="4">
        <v>5.19</v>
      </c>
      <c r="C4" s="3">
        <v>75</v>
      </c>
      <c r="D4" s="39">
        <f t="shared" si="0"/>
        <v>389.25000000000006</v>
      </c>
    </row>
    <row r="6" spans="1:4" ht="29.25" customHeight="1" x14ac:dyDescent="0.25">
      <c r="A6" s="35" t="s">
        <v>157</v>
      </c>
      <c r="B6" s="39">
        <f>SUM(D2:D4)</f>
        <v>5893.91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BD1C4E-CAEF-4ECC-AA7C-44D0D782D193}">
  <dimension ref="A1:C9"/>
  <sheetViews>
    <sheetView zoomScale="220" zoomScaleNormal="220" workbookViewId="0">
      <selection activeCell="C8" sqref="C8"/>
    </sheetView>
  </sheetViews>
  <sheetFormatPr defaultRowHeight="15" x14ac:dyDescent="0.25"/>
  <cols>
    <col min="1" max="1" width="6.28515625" bestFit="1" customWidth="1"/>
    <col min="2" max="2" width="7.140625" bestFit="1" customWidth="1"/>
  </cols>
  <sheetData>
    <row r="1" spans="1:3" x14ac:dyDescent="0.25">
      <c r="A1" s="1" t="s">
        <v>6</v>
      </c>
      <c r="B1" s="1" t="s">
        <v>7</v>
      </c>
      <c r="C1" s="1" t="s">
        <v>8</v>
      </c>
    </row>
    <row r="2" spans="1:3" x14ac:dyDescent="0.25">
      <c r="A2" s="3">
        <v>3</v>
      </c>
      <c r="B2" s="5">
        <v>3</v>
      </c>
      <c r="C2" s="6">
        <f>A2^B$2</f>
        <v>27</v>
      </c>
    </row>
    <row r="3" spans="1:3" x14ac:dyDescent="0.25">
      <c r="A3" s="3">
        <v>5</v>
      </c>
      <c r="B3" s="2"/>
      <c r="C3" s="6">
        <f t="shared" ref="C3:C9" si="0">A3^B$2</f>
        <v>125</v>
      </c>
    </row>
    <row r="4" spans="1:3" x14ac:dyDescent="0.25">
      <c r="A4" s="3">
        <v>7</v>
      </c>
      <c r="B4" s="2"/>
      <c r="C4" s="6">
        <f t="shared" si="0"/>
        <v>343</v>
      </c>
    </row>
    <row r="5" spans="1:3" x14ac:dyDescent="0.25">
      <c r="A5" s="3">
        <v>12</v>
      </c>
      <c r="C5" s="6">
        <f t="shared" si="0"/>
        <v>1728</v>
      </c>
    </row>
    <row r="6" spans="1:3" x14ac:dyDescent="0.25">
      <c r="A6" s="3">
        <v>15</v>
      </c>
      <c r="C6" s="6">
        <f t="shared" si="0"/>
        <v>3375</v>
      </c>
    </row>
    <row r="7" spans="1:3" x14ac:dyDescent="0.25">
      <c r="A7" s="3">
        <v>20</v>
      </c>
      <c r="C7" s="6">
        <f t="shared" si="0"/>
        <v>8000</v>
      </c>
    </row>
    <row r="8" spans="1:3" x14ac:dyDescent="0.25">
      <c r="A8" s="3">
        <v>25</v>
      </c>
      <c r="C8" s="6">
        <f t="shared" si="0"/>
        <v>15625</v>
      </c>
    </row>
    <row r="9" spans="1:3" x14ac:dyDescent="0.25">
      <c r="A9" s="3">
        <v>40</v>
      </c>
      <c r="C9" s="6">
        <f t="shared" si="0"/>
        <v>64000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9000F8-7F58-47DA-84BD-5AE14B25E1C9}">
  <dimension ref="A1:H43"/>
  <sheetViews>
    <sheetView zoomScale="115" zoomScaleNormal="115" workbookViewId="0">
      <selection activeCell="F2" sqref="F2"/>
    </sheetView>
  </sheetViews>
  <sheetFormatPr defaultRowHeight="15" x14ac:dyDescent="0.25"/>
  <cols>
    <col min="1" max="1" width="3.5703125" bestFit="1" customWidth="1"/>
    <col min="2" max="2" width="23.7109375" bestFit="1" customWidth="1"/>
    <col min="3" max="3" width="13.85546875" bestFit="1" customWidth="1"/>
    <col min="4" max="4" width="15.140625" customWidth="1"/>
    <col min="5" max="5" width="13.7109375" customWidth="1"/>
    <col min="6" max="6" width="12.7109375" customWidth="1"/>
  </cols>
  <sheetData>
    <row r="1" spans="1:8" ht="39.75" x14ac:dyDescent="0.25">
      <c r="A1" s="9" t="s">
        <v>17</v>
      </c>
      <c r="B1" s="9" t="s">
        <v>18</v>
      </c>
      <c r="C1" s="9" t="s">
        <v>19</v>
      </c>
      <c r="D1" s="8" t="s">
        <v>20</v>
      </c>
      <c r="E1" s="8" t="s">
        <v>21</v>
      </c>
      <c r="F1" s="10" t="s">
        <v>92</v>
      </c>
    </row>
    <row r="2" spans="1:8" x14ac:dyDescent="0.25">
      <c r="A2" s="7">
        <v>1</v>
      </c>
      <c r="B2" s="7" t="s">
        <v>22</v>
      </c>
      <c r="C2" s="7" t="s">
        <v>23</v>
      </c>
      <c r="D2" s="11">
        <v>442</v>
      </c>
      <c r="E2" s="11">
        <v>68722</v>
      </c>
      <c r="F2" s="40">
        <f>E2/D2</f>
        <v>155.47963800904978</v>
      </c>
      <c r="H2" s="41">
        <v>155.47963800904978</v>
      </c>
    </row>
    <row r="3" spans="1:8" x14ac:dyDescent="0.25">
      <c r="A3" s="7">
        <v>2</v>
      </c>
      <c r="B3" s="7" t="s">
        <v>24</v>
      </c>
      <c r="C3" s="7" t="s">
        <v>25</v>
      </c>
      <c r="D3" s="11">
        <v>13940</v>
      </c>
      <c r="E3" s="11">
        <v>301790</v>
      </c>
      <c r="F3" s="40">
        <f t="shared" ref="F3:H43" si="0">E3/D3</f>
        <v>21.649210903873744</v>
      </c>
      <c r="H3" s="41">
        <v>21.649210903873744</v>
      </c>
    </row>
    <row r="4" spans="1:8" x14ac:dyDescent="0.25">
      <c r="A4" s="7">
        <v>3</v>
      </c>
      <c r="B4" s="7" t="s">
        <v>26</v>
      </c>
      <c r="C4" s="7" t="s">
        <v>27</v>
      </c>
      <c r="D4" s="11">
        <v>431</v>
      </c>
      <c r="E4" s="11">
        <v>281968</v>
      </c>
      <c r="F4" s="40">
        <f t="shared" si="0"/>
        <v>654.2180974477958</v>
      </c>
      <c r="H4" s="41">
        <v>654.2180974477958</v>
      </c>
    </row>
    <row r="5" spans="1:8" x14ac:dyDescent="0.25">
      <c r="A5" s="7">
        <v>4</v>
      </c>
      <c r="B5" s="7" t="s">
        <v>28</v>
      </c>
      <c r="C5" s="7" t="s">
        <v>29</v>
      </c>
      <c r="D5" s="11">
        <v>22966</v>
      </c>
      <c r="E5" s="11">
        <v>279457</v>
      </c>
      <c r="F5" s="40">
        <f t="shared" si="0"/>
        <v>12.168292258120701</v>
      </c>
      <c r="H5" s="41">
        <v>12.168292258120701</v>
      </c>
    </row>
    <row r="6" spans="1:8" x14ac:dyDescent="0.25">
      <c r="A6" s="7">
        <v>5</v>
      </c>
      <c r="B6" s="7" t="s">
        <v>30</v>
      </c>
      <c r="C6" s="7" t="s">
        <v>31</v>
      </c>
      <c r="D6" s="11">
        <v>754</v>
      </c>
      <c r="E6" s="11">
        <v>69029</v>
      </c>
      <c r="F6" s="40">
        <f t="shared" si="0"/>
        <v>91.550397877984082</v>
      </c>
      <c r="H6" s="41">
        <v>91.550397877984082</v>
      </c>
    </row>
    <row r="7" spans="1:8" x14ac:dyDescent="0.25">
      <c r="A7" s="7">
        <v>6</v>
      </c>
      <c r="B7" s="7" t="s">
        <v>32</v>
      </c>
      <c r="C7" s="7" t="s">
        <v>33</v>
      </c>
      <c r="D7" s="11">
        <v>48730</v>
      </c>
      <c r="E7" s="11">
        <v>9234039</v>
      </c>
      <c r="F7" s="40">
        <f t="shared" si="0"/>
        <v>189.49392571311307</v>
      </c>
      <c r="H7" s="41">
        <v>189.49392571311307</v>
      </c>
    </row>
    <row r="8" spans="1:8" x14ac:dyDescent="0.25">
      <c r="A8" s="7">
        <v>7</v>
      </c>
      <c r="B8" s="7" t="s">
        <v>34</v>
      </c>
      <c r="C8" s="7" t="s">
        <v>35</v>
      </c>
      <c r="D8" s="11">
        <v>344</v>
      </c>
      <c r="E8" s="11">
        <v>90006</v>
      </c>
      <c r="F8" s="40">
        <f t="shared" si="0"/>
        <v>261.64534883720933</v>
      </c>
      <c r="H8" s="41">
        <v>261.64534883720933</v>
      </c>
    </row>
    <row r="9" spans="1:8" x14ac:dyDescent="0.25">
      <c r="A9" s="7">
        <v>8</v>
      </c>
      <c r="B9" s="7" t="s">
        <v>36</v>
      </c>
      <c r="C9" s="7" t="s">
        <v>37</v>
      </c>
      <c r="D9" s="11">
        <v>108890</v>
      </c>
      <c r="E9" s="11">
        <v>15655188</v>
      </c>
      <c r="F9" s="40">
        <f t="shared" si="0"/>
        <v>143.77066764624851</v>
      </c>
      <c r="H9" s="41">
        <v>143.77066764624851</v>
      </c>
    </row>
    <row r="10" spans="1:8" x14ac:dyDescent="0.25">
      <c r="A10" s="7">
        <v>9</v>
      </c>
      <c r="B10" s="7" t="s">
        <v>38</v>
      </c>
      <c r="C10" s="7" t="s">
        <v>39</v>
      </c>
      <c r="D10" s="11">
        <v>27750</v>
      </c>
      <c r="E10" s="11">
        <v>8108626</v>
      </c>
      <c r="F10" s="40">
        <f t="shared" si="0"/>
        <v>292.20273873873873</v>
      </c>
      <c r="H10" s="41">
        <v>292.20273873873873</v>
      </c>
    </row>
    <row r="11" spans="1:8" x14ac:dyDescent="0.25">
      <c r="A11" s="7">
        <v>10</v>
      </c>
      <c r="B11" s="7" t="s">
        <v>40</v>
      </c>
      <c r="C11" s="7" t="s">
        <v>41</v>
      </c>
      <c r="D11" s="11">
        <v>112090</v>
      </c>
      <c r="E11" s="11">
        <v>9001204</v>
      </c>
      <c r="F11" s="40">
        <f t="shared" si="0"/>
        <v>80.303363368721563</v>
      </c>
      <c r="H11" s="41">
        <v>80.303363368721563</v>
      </c>
    </row>
    <row r="12" spans="1:8" x14ac:dyDescent="0.25">
      <c r="A12" s="7">
        <v>11</v>
      </c>
      <c r="B12" s="7" t="s">
        <v>42</v>
      </c>
      <c r="C12" s="7" t="s">
        <v>43</v>
      </c>
      <c r="D12" s="11">
        <v>10991</v>
      </c>
      <c r="E12" s="11">
        <v>2790832</v>
      </c>
      <c r="F12" s="40">
        <f t="shared" si="0"/>
        <v>253.91975252479301</v>
      </c>
      <c r="H12" s="41">
        <v>253.91975252479301</v>
      </c>
    </row>
    <row r="13" spans="1:8" x14ac:dyDescent="0.25">
      <c r="A13" s="7">
        <v>12</v>
      </c>
      <c r="B13" s="7" t="s">
        <v>44</v>
      </c>
      <c r="C13" s="7" t="s">
        <v>45</v>
      </c>
      <c r="D13" s="11">
        <v>9976140</v>
      </c>
      <c r="E13" s="11">
        <v>33989040</v>
      </c>
      <c r="F13" s="40">
        <f t="shared" si="0"/>
        <v>3.4070331811702723</v>
      </c>
      <c r="H13" s="41">
        <v>3.4070331811702723</v>
      </c>
    </row>
    <row r="14" spans="1:8" x14ac:dyDescent="0.25">
      <c r="A14" s="7">
        <v>13</v>
      </c>
      <c r="B14" s="7" t="s">
        <v>46</v>
      </c>
      <c r="C14" s="7" t="s">
        <v>47</v>
      </c>
      <c r="D14" s="11">
        <v>51100</v>
      </c>
      <c r="E14" s="11">
        <v>4678179</v>
      </c>
      <c r="F14" s="40">
        <f t="shared" si="0"/>
        <v>91.549491193737765</v>
      </c>
      <c r="H14" s="41">
        <v>91.549491193737765</v>
      </c>
    </row>
    <row r="15" spans="1:8" x14ac:dyDescent="0.25">
      <c r="A15" s="7">
        <v>14</v>
      </c>
      <c r="B15" s="7" t="s">
        <v>48</v>
      </c>
      <c r="C15" s="7" t="s">
        <v>49</v>
      </c>
      <c r="D15" s="11">
        <v>100860</v>
      </c>
      <c r="E15" s="11">
        <v>13346676</v>
      </c>
      <c r="F15" s="40">
        <f t="shared" si="0"/>
        <v>132.32873289708508</v>
      </c>
      <c r="H15" s="41">
        <v>132.32873289708508</v>
      </c>
    </row>
    <row r="16" spans="1:8" x14ac:dyDescent="0.25">
      <c r="A16" s="7">
        <v>15</v>
      </c>
      <c r="B16" s="7" t="s">
        <v>50</v>
      </c>
      <c r="C16" s="7" t="s">
        <v>51</v>
      </c>
      <c r="D16" s="11">
        <v>1972550</v>
      </c>
      <c r="E16" s="11">
        <v>107563903</v>
      </c>
      <c r="F16" s="40">
        <f t="shared" si="0"/>
        <v>54.530380978935895</v>
      </c>
      <c r="H16" s="41">
        <v>54.530380978935895</v>
      </c>
    </row>
    <row r="17" spans="1:8" x14ac:dyDescent="0.25">
      <c r="A17" s="7">
        <v>16</v>
      </c>
      <c r="B17" s="7" t="s">
        <v>52</v>
      </c>
      <c r="C17" s="7" t="s">
        <v>53</v>
      </c>
      <c r="D17" s="11">
        <v>129494</v>
      </c>
      <c r="E17" s="11">
        <v>5469109</v>
      </c>
      <c r="F17" s="40">
        <f t="shared" si="0"/>
        <v>42.234458739401056</v>
      </c>
      <c r="H17" s="41">
        <v>42.234458739401056</v>
      </c>
    </row>
    <row r="18" spans="1:8" x14ac:dyDescent="0.25">
      <c r="A18" s="7">
        <v>17</v>
      </c>
      <c r="B18" s="7" t="s">
        <v>54</v>
      </c>
      <c r="C18" s="7" t="s">
        <v>55</v>
      </c>
      <c r="D18" s="11">
        <v>78200</v>
      </c>
      <c r="E18" s="11">
        <v>4000124</v>
      </c>
      <c r="F18" s="40">
        <f t="shared" si="0"/>
        <v>51.152480818414325</v>
      </c>
      <c r="H18" s="41">
        <v>51.152480818414325</v>
      </c>
    </row>
    <row r="19" spans="1:8" x14ac:dyDescent="0.25">
      <c r="A19" s="7">
        <v>18</v>
      </c>
      <c r="B19" s="7" t="s">
        <v>56</v>
      </c>
      <c r="C19" s="7" t="s">
        <v>57</v>
      </c>
      <c r="D19" s="11">
        <v>261</v>
      </c>
      <c r="E19" s="11">
        <v>39952</v>
      </c>
      <c r="F19" s="40">
        <f t="shared" si="0"/>
        <v>153.07279693486589</v>
      </c>
      <c r="H19" s="41">
        <v>153.07279693486589</v>
      </c>
    </row>
    <row r="20" spans="1:8" x14ac:dyDescent="0.25">
      <c r="A20" s="7">
        <v>19</v>
      </c>
      <c r="B20" s="7" t="s">
        <v>58</v>
      </c>
      <c r="C20" s="7" t="s">
        <v>59</v>
      </c>
      <c r="D20" s="11">
        <v>616</v>
      </c>
      <c r="E20" s="11">
        <v>163312</v>
      </c>
      <c r="F20" s="40">
        <f t="shared" si="0"/>
        <v>265.11688311688312</v>
      </c>
      <c r="H20" s="41">
        <v>265.11688311688312</v>
      </c>
    </row>
    <row r="21" spans="1:8" x14ac:dyDescent="0.25">
      <c r="A21" s="7">
        <v>20</v>
      </c>
      <c r="B21" s="7" t="s">
        <v>60</v>
      </c>
      <c r="C21" s="7" t="s">
        <v>61</v>
      </c>
      <c r="D21" s="11">
        <v>389</v>
      </c>
      <c r="E21" s="11">
        <v>117534</v>
      </c>
      <c r="F21" s="40">
        <f t="shared" si="0"/>
        <v>302.14395886889463</v>
      </c>
      <c r="H21" s="41">
        <v>302.14395886889463</v>
      </c>
    </row>
    <row r="22" spans="1:8" x14ac:dyDescent="0.25">
      <c r="A22" s="7">
        <v>21</v>
      </c>
      <c r="B22" s="7" t="s">
        <v>62</v>
      </c>
      <c r="C22" s="7" t="s">
        <v>63</v>
      </c>
      <c r="D22" s="11">
        <v>21040</v>
      </c>
      <c r="E22" s="11">
        <v>6704932</v>
      </c>
      <c r="F22" s="40">
        <f t="shared" si="0"/>
        <v>318.6754752851711</v>
      </c>
      <c r="H22" s="41">
        <v>318.6754752851711</v>
      </c>
    </row>
    <row r="23" spans="1:8" x14ac:dyDescent="0.25">
      <c r="A23" s="7">
        <v>22</v>
      </c>
      <c r="B23" s="7" t="s">
        <v>64</v>
      </c>
      <c r="C23" s="7" t="s">
        <v>65</v>
      </c>
      <c r="D23" s="11">
        <v>9631418</v>
      </c>
      <c r="E23" s="11">
        <v>308878120</v>
      </c>
      <c r="F23" s="40">
        <f t="shared" si="0"/>
        <v>32.069848904906834</v>
      </c>
      <c r="H23" s="41">
        <v>32.069848904906834</v>
      </c>
    </row>
    <row r="24" spans="1:8" x14ac:dyDescent="0.25">
      <c r="A24" s="7">
        <v>23</v>
      </c>
      <c r="B24" s="7" t="s">
        <v>28</v>
      </c>
      <c r="C24" s="7" t="s">
        <v>29</v>
      </c>
      <c r="D24" s="12">
        <v>22966</v>
      </c>
      <c r="E24" s="11">
        <v>334297</v>
      </c>
      <c r="F24" s="40">
        <f t="shared" si="0"/>
        <v>14.556169990420623</v>
      </c>
      <c r="H24" s="41">
        <v>14.556169990420623</v>
      </c>
    </row>
    <row r="25" spans="1:8" x14ac:dyDescent="0.25">
      <c r="A25" s="7">
        <v>24</v>
      </c>
      <c r="B25" s="7" t="s">
        <v>46</v>
      </c>
      <c r="C25" s="7" t="s">
        <v>47</v>
      </c>
      <c r="D25" s="12">
        <v>51100</v>
      </c>
      <c r="E25" s="11">
        <v>4695942</v>
      </c>
      <c r="F25" s="40">
        <f t="shared" si="0"/>
        <v>91.897103718199602</v>
      </c>
      <c r="H25" s="41">
        <v>91.897103718199602</v>
      </c>
    </row>
    <row r="26" spans="1:8" x14ac:dyDescent="0.25">
      <c r="A26" s="7">
        <v>25</v>
      </c>
      <c r="B26" s="7" t="s">
        <v>62</v>
      </c>
      <c r="C26" s="7" t="s">
        <v>63</v>
      </c>
      <c r="D26" s="12">
        <v>21041</v>
      </c>
      <c r="E26" s="11">
        <v>6108590</v>
      </c>
      <c r="F26" s="40">
        <f t="shared" si="0"/>
        <v>290.3184259303265</v>
      </c>
      <c r="H26" s="41">
        <v>290.3184259303265</v>
      </c>
    </row>
    <row r="27" spans="1:8" x14ac:dyDescent="0.25">
      <c r="A27" s="7">
        <v>26</v>
      </c>
      <c r="B27" s="7" t="s">
        <v>36</v>
      </c>
      <c r="C27" s="7" t="s">
        <v>37</v>
      </c>
      <c r="D27" s="12">
        <v>108889</v>
      </c>
      <c r="E27" s="11">
        <v>14373472</v>
      </c>
      <c r="F27" s="40">
        <f t="shared" si="0"/>
        <v>132.00113877434819</v>
      </c>
      <c r="H27" s="41">
        <v>132.00113877434819</v>
      </c>
    </row>
    <row r="28" spans="1:8" x14ac:dyDescent="0.25">
      <c r="A28" s="7">
        <v>27</v>
      </c>
      <c r="B28" s="7" t="s">
        <v>40</v>
      </c>
      <c r="C28" s="7" t="s">
        <v>41</v>
      </c>
      <c r="D28" s="12">
        <v>112090</v>
      </c>
      <c r="E28" s="11">
        <v>8448465</v>
      </c>
      <c r="F28" s="40">
        <f t="shared" si="0"/>
        <v>75.372156302970822</v>
      </c>
      <c r="H28" s="41">
        <v>75.372156302970822</v>
      </c>
    </row>
    <row r="29" spans="1:8" x14ac:dyDescent="0.25">
      <c r="A29" s="7">
        <v>28</v>
      </c>
      <c r="B29" s="7" t="s">
        <v>52</v>
      </c>
      <c r="C29" s="7" t="s">
        <v>53</v>
      </c>
      <c r="D29" s="12">
        <v>130370</v>
      </c>
      <c r="E29" s="11">
        <v>5788531</v>
      </c>
      <c r="F29" s="40">
        <f t="shared" si="0"/>
        <v>44.400790059062665</v>
      </c>
      <c r="H29" s="41">
        <v>44.400790059062665</v>
      </c>
    </row>
    <row r="30" spans="1:8" x14ac:dyDescent="0.25">
      <c r="A30" s="7">
        <v>29</v>
      </c>
      <c r="B30" s="7" t="s">
        <v>54</v>
      </c>
      <c r="C30" s="7" t="s">
        <v>55</v>
      </c>
      <c r="D30" s="12">
        <v>75420</v>
      </c>
      <c r="E30" s="11">
        <v>3559408</v>
      </c>
      <c r="F30" s="40">
        <f t="shared" si="0"/>
        <v>47.194484221691859</v>
      </c>
      <c r="H30" s="41">
        <v>47.194484221691859</v>
      </c>
    </row>
    <row r="31" spans="1:8" x14ac:dyDescent="0.25">
      <c r="A31" s="7">
        <v>30</v>
      </c>
      <c r="B31" s="7" t="s">
        <v>66</v>
      </c>
      <c r="C31" s="7" t="s">
        <v>67</v>
      </c>
      <c r="D31" s="12">
        <v>2780400</v>
      </c>
      <c r="E31" s="11">
        <v>40913584</v>
      </c>
      <c r="F31" s="40">
        <f t="shared" si="0"/>
        <v>14.71499928067904</v>
      </c>
      <c r="H31" s="41">
        <v>14.71499928067904</v>
      </c>
    </row>
    <row r="32" spans="1:8" x14ac:dyDescent="0.25">
      <c r="A32" s="7">
        <v>31</v>
      </c>
      <c r="B32" s="7" t="s">
        <v>68</v>
      </c>
      <c r="C32" s="7" t="s">
        <v>69</v>
      </c>
      <c r="D32" s="12">
        <v>1098580</v>
      </c>
      <c r="E32" s="11">
        <v>9775246</v>
      </c>
      <c r="F32" s="40">
        <f t="shared" si="0"/>
        <v>8.8980738771869134</v>
      </c>
      <c r="H32" s="41">
        <v>8.8980738771869134</v>
      </c>
    </row>
    <row r="33" spans="1:8" x14ac:dyDescent="0.25">
      <c r="A33" s="7">
        <v>32</v>
      </c>
      <c r="B33" s="7" t="s">
        <v>70</v>
      </c>
      <c r="C33" s="7" t="s">
        <v>71</v>
      </c>
      <c r="D33" s="12">
        <v>8511965</v>
      </c>
      <c r="E33" s="11">
        <v>198739269</v>
      </c>
      <c r="F33" s="40">
        <f t="shared" si="0"/>
        <v>23.348224411167106</v>
      </c>
      <c r="H33" s="41">
        <v>23.348224411167106</v>
      </c>
    </row>
    <row r="34" spans="1:8" x14ac:dyDescent="0.25">
      <c r="A34" s="7">
        <v>33</v>
      </c>
      <c r="B34" s="7" t="s">
        <v>72</v>
      </c>
      <c r="C34" s="7" t="s">
        <v>73</v>
      </c>
      <c r="D34" s="12">
        <v>756950</v>
      </c>
      <c r="E34" s="11">
        <v>16601707</v>
      </c>
      <c r="F34" s="40">
        <f t="shared" si="0"/>
        <v>21.932369377105488</v>
      </c>
      <c r="H34" s="41">
        <v>21.932369377105488</v>
      </c>
    </row>
    <row r="35" spans="1:8" x14ac:dyDescent="0.25">
      <c r="A35" s="7">
        <v>34</v>
      </c>
      <c r="B35" s="7" t="s">
        <v>74</v>
      </c>
      <c r="C35" s="7" t="s">
        <v>75</v>
      </c>
      <c r="D35" s="12">
        <v>283560</v>
      </c>
      <c r="E35" s="11">
        <v>14573101</v>
      </c>
      <c r="F35" s="40">
        <f t="shared" si="0"/>
        <v>51.393359430102976</v>
      </c>
      <c r="H35" s="41">
        <v>51.393359430102976</v>
      </c>
    </row>
    <row r="36" spans="1:8" x14ac:dyDescent="0.25">
      <c r="A36" s="7">
        <v>35</v>
      </c>
      <c r="B36" s="7" t="s">
        <v>76</v>
      </c>
      <c r="C36" s="7" t="s">
        <v>77</v>
      </c>
      <c r="D36" s="12">
        <v>214970</v>
      </c>
      <c r="E36" s="11">
        <v>752940</v>
      </c>
      <c r="F36" s="40">
        <f t="shared" si="0"/>
        <v>3.5025352374749965</v>
      </c>
      <c r="H36" s="41">
        <v>3.5025352374749965</v>
      </c>
    </row>
    <row r="37" spans="1:8" x14ac:dyDescent="0.25">
      <c r="A37" s="7">
        <v>36</v>
      </c>
      <c r="B37" s="7" t="s">
        <v>78</v>
      </c>
      <c r="C37" s="7" t="s">
        <v>79</v>
      </c>
      <c r="D37" s="12">
        <v>1138910</v>
      </c>
      <c r="E37" s="11">
        <v>43677372</v>
      </c>
      <c r="F37" s="40">
        <f t="shared" si="0"/>
        <v>38.350152338639575</v>
      </c>
      <c r="H37" s="41">
        <v>38.350152338639575</v>
      </c>
    </row>
    <row r="38" spans="1:8" x14ac:dyDescent="0.25">
      <c r="A38" s="7">
        <v>37</v>
      </c>
      <c r="B38" s="7" t="s">
        <v>80</v>
      </c>
      <c r="C38" s="7" t="s">
        <v>81</v>
      </c>
      <c r="D38" s="12">
        <v>406750</v>
      </c>
      <c r="E38" s="11">
        <v>6995655</v>
      </c>
      <c r="F38" s="40">
        <f t="shared" si="0"/>
        <v>17.198905961893054</v>
      </c>
      <c r="H38" s="41">
        <v>17.198905961893054</v>
      </c>
    </row>
    <row r="39" spans="1:8" x14ac:dyDescent="0.25">
      <c r="A39" s="7">
        <v>38</v>
      </c>
      <c r="B39" s="7" t="s">
        <v>82</v>
      </c>
      <c r="C39" s="7" t="s">
        <v>83</v>
      </c>
      <c r="D39" s="12">
        <v>1285220</v>
      </c>
      <c r="E39" s="11">
        <v>29546963</v>
      </c>
      <c r="F39" s="40">
        <f t="shared" si="0"/>
        <v>22.989809526773627</v>
      </c>
      <c r="H39" s="41">
        <v>22.989809526773627</v>
      </c>
    </row>
    <row r="40" spans="1:8" x14ac:dyDescent="0.25">
      <c r="A40" s="7">
        <v>39</v>
      </c>
      <c r="B40" s="7" t="s">
        <v>84</v>
      </c>
      <c r="C40" s="7" t="s">
        <v>85</v>
      </c>
      <c r="D40" s="12">
        <v>163270</v>
      </c>
      <c r="E40" s="11">
        <v>481276</v>
      </c>
      <c r="F40" s="40">
        <f t="shared" si="0"/>
        <v>2.9477307527408585</v>
      </c>
      <c r="H40" s="41">
        <v>2.9477307527408585</v>
      </c>
    </row>
    <row r="41" spans="1:8" x14ac:dyDescent="0.25">
      <c r="A41" s="7">
        <v>40</v>
      </c>
      <c r="B41" s="7" t="s">
        <v>86</v>
      </c>
      <c r="C41" s="7" t="s">
        <v>87</v>
      </c>
      <c r="D41" s="12">
        <v>5128</v>
      </c>
      <c r="E41" s="11">
        <v>1229000</v>
      </c>
      <c r="F41" s="40">
        <f t="shared" si="0"/>
        <v>239.66458658346335</v>
      </c>
      <c r="H41" s="41">
        <v>239.66458658346335</v>
      </c>
    </row>
    <row r="42" spans="1:8" x14ac:dyDescent="0.25">
      <c r="A42" s="7">
        <v>41</v>
      </c>
      <c r="B42" s="7" t="s">
        <v>88</v>
      </c>
      <c r="C42" s="7" t="s">
        <v>89</v>
      </c>
      <c r="D42" s="12">
        <v>176220</v>
      </c>
      <c r="E42" s="11">
        <v>3494382</v>
      </c>
      <c r="F42" s="40">
        <f t="shared" si="0"/>
        <v>19.829656111678585</v>
      </c>
      <c r="H42" s="41">
        <v>19.829656111678585</v>
      </c>
    </row>
    <row r="43" spans="1:8" x14ac:dyDescent="0.25">
      <c r="A43" s="7">
        <v>42</v>
      </c>
      <c r="B43" s="7" t="s">
        <v>90</v>
      </c>
      <c r="C43" s="7" t="s">
        <v>91</v>
      </c>
      <c r="D43" s="12">
        <v>912050</v>
      </c>
      <c r="E43" s="11">
        <v>26814843</v>
      </c>
      <c r="F43" s="40">
        <f t="shared" si="0"/>
        <v>29.400628255029879</v>
      </c>
      <c r="H43" s="41">
        <v>29.400628255029879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558448-B721-445A-A26B-8DE78E7232A1}">
  <dimension ref="A1:H3"/>
  <sheetViews>
    <sheetView zoomScale="175" zoomScaleNormal="175" workbookViewId="0">
      <selection activeCell="H2" sqref="H2:H3"/>
    </sheetView>
  </sheetViews>
  <sheetFormatPr defaultRowHeight="15" x14ac:dyDescent="0.25"/>
  <cols>
    <col min="1" max="8" width="15.85546875" customWidth="1"/>
  </cols>
  <sheetData>
    <row r="1" spans="1:8" x14ac:dyDescent="0.25">
      <c r="A1" s="9" t="s">
        <v>9</v>
      </c>
      <c r="B1" s="9" t="s">
        <v>10</v>
      </c>
      <c r="C1" s="9" t="s">
        <v>11</v>
      </c>
      <c r="D1" s="9" t="s">
        <v>12</v>
      </c>
      <c r="E1" s="9" t="s">
        <v>13</v>
      </c>
      <c r="F1" s="9" t="s">
        <v>14</v>
      </c>
      <c r="G1" s="9" t="s">
        <v>15</v>
      </c>
      <c r="H1" s="9" t="s">
        <v>16</v>
      </c>
    </row>
    <row r="2" spans="1:8" x14ac:dyDescent="0.25">
      <c r="A2" s="14">
        <v>4</v>
      </c>
      <c r="B2" s="14">
        <v>5</v>
      </c>
      <c r="C2" s="36">
        <f>A2^2-B2^2</f>
        <v>-9</v>
      </c>
      <c r="D2" s="36">
        <f>(A2+B2)*(A2-B2)</f>
        <v>-9</v>
      </c>
      <c r="E2" s="36">
        <f>(A2+B2)^2</f>
        <v>81</v>
      </c>
      <c r="F2" s="36">
        <f>A2^2+2*A2*B2+B2^2</f>
        <v>81</v>
      </c>
      <c r="G2" s="36">
        <f>(A2-B2)^2</f>
        <v>1</v>
      </c>
      <c r="H2" s="36">
        <f>A2^2-2*A2*B2+B2^2</f>
        <v>1</v>
      </c>
    </row>
    <row r="3" spans="1:8" x14ac:dyDescent="0.25">
      <c r="A3" s="14">
        <v>8</v>
      </c>
      <c r="B3" s="14">
        <v>2</v>
      </c>
      <c r="C3" s="36">
        <f>A3^2-B3^2</f>
        <v>60</v>
      </c>
      <c r="D3" s="36">
        <f>(A3+B3)*(A3-B3)</f>
        <v>60</v>
      </c>
      <c r="E3" s="36">
        <f>(A3+B3)^2</f>
        <v>100</v>
      </c>
      <c r="F3" s="36">
        <f>A3^2+2*A3*B3+B3^2</f>
        <v>100</v>
      </c>
      <c r="G3" s="36">
        <f>(A3-B3)^2</f>
        <v>36</v>
      </c>
      <c r="H3" s="36">
        <f>A3^2-2*A3*B3+B3^2</f>
        <v>36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5C039F-2BE9-4320-AACC-613B18F18D57}">
  <dimension ref="A1:E4"/>
  <sheetViews>
    <sheetView zoomScale="250" zoomScaleNormal="250" workbookViewId="0">
      <selection activeCell="E7" sqref="E7"/>
    </sheetView>
  </sheetViews>
  <sheetFormatPr defaultRowHeight="15" x14ac:dyDescent="0.25"/>
  <cols>
    <col min="1" max="1" width="18" bestFit="1" customWidth="1"/>
  </cols>
  <sheetData>
    <row r="1" spans="1:5" x14ac:dyDescent="0.25">
      <c r="A1" s="1"/>
      <c r="B1" s="1" t="s">
        <v>9</v>
      </c>
      <c r="C1" s="1" t="s">
        <v>10</v>
      </c>
      <c r="D1" s="1" t="s">
        <v>161</v>
      </c>
      <c r="E1" s="1" t="s">
        <v>162</v>
      </c>
    </row>
    <row r="2" spans="1:5" x14ac:dyDescent="0.25">
      <c r="A2" s="13" t="s">
        <v>158</v>
      </c>
      <c r="B2" s="42">
        <v>3</v>
      </c>
      <c r="C2" s="42">
        <v>5</v>
      </c>
      <c r="D2" s="42"/>
      <c r="E2" s="42">
        <f>B2*C2</f>
        <v>15</v>
      </c>
    </row>
    <row r="3" spans="1:5" x14ac:dyDescent="0.25">
      <c r="A3" s="13" t="s">
        <v>160</v>
      </c>
      <c r="B3" s="42">
        <v>7</v>
      </c>
      <c r="C3" s="42"/>
      <c r="D3" s="42">
        <v>6</v>
      </c>
      <c r="E3" s="42">
        <f>(B3*D3)/2</f>
        <v>21</v>
      </c>
    </row>
    <row r="4" spans="1:5" x14ac:dyDescent="0.25">
      <c r="A4" s="13" t="s">
        <v>159</v>
      </c>
      <c r="B4" s="42">
        <v>8</v>
      </c>
      <c r="C4" s="42">
        <v>10</v>
      </c>
      <c r="D4" s="42">
        <v>6</v>
      </c>
      <c r="E4" s="42">
        <f>((B4+C4)*D4)/2</f>
        <v>54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165BC0-6BC2-4972-A72B-9135AAB2A589}">
  <dimension ref="A1:L31"/>
  <sheetViews>
    <sheetView tabSelected="1" zoomScale="145" zoomScaleNormal="145" workbookViewId="0">
      <selection activeCell="N28" sqref="N28"/>
    </sheetView>
  </sheetViews>
  <sheetFormatPr defaultRowHeight="15" x14ac:dyDescent="0.25"/>
  <cols>
    <col min="1" max="1" width="3.5703125" bestFit="1" customWidth="1"/>
    <col min="2" max="2" width="11.5703125" bestFit="1" customWidth="1"/>
    <col min="3" max="3" width="11.140625" bestFit="1" customWidth="1"/>
    <col min="12" max="12" width="16.5703125" bestFit="1" customWidth="1"/>
  </cols>
  <sheetData>
    <row r="1" spans="1:12" ht="15.75" thickBot="1" x14ac:dyDescent="0.3">
      <c r="A1" s="15"/>
      <c r="B1" s="15"/>
      <c r="C1" s="15"/>
      <c r="D1" s="37" t="s">
        <v>93</v>
      </c>
      <c r="E1" s="37"/>
      <c r="F1" s="37" t="s">
        <v>94</v>
      </c>
      <c r="G1" s="37"/>
      <c r="H1" s="37" t="s">
        <v>95</v>
      </c>
      <c r="I1" s="37"/>
      <c r="J1" s="38" t="s">
        <v>96</v>
      </c>
      <c r="K1" s="38"/>
      <c r="L1" s="15"/>
    </row>
    <row r="2" spans="1:12" ht="30.75" thickBot="1" x14ac:dyDescent="0.3">
      <c r="A2" s="16" t="s">
        <v>17</v>
      </c>
      <c r="B2" s="17" t="s">
        <v>97</v>
      </c>
      <c r="C2" s="18" t="s">
        <v>98</v>
      </c>
      <c r="D2" s="19" t="s">
        <v>99</v>
      </c>
      <c r="E2" s="20" t="s">
        <v>100</v>
      </c>
      <c r="F2" s="19" t="s">
        <v>99</v>
      </c>
      <c r="G2" s="20" t="s">
        <v>100</v>
      </c>
      <c r="H2" s="19" t="s">
        <v>99</v>
      </c>
      <c r="I2" s="20" t="s">
        <v>100</v>
      </c>
      <c r="J2" s="19" t="s">
        <v>99</v>
      </c>
      <c r="K2" s="20" t="s">
        <v>100</v>
      </c>
      <c r="L2" s="21" t="s">
        <v>101</v>
      </c>
    </row>
    <row r="3" spans="1:12" x14ac:dyDescent="0.25">
      <c r="A3" s="22">
        <v>1</v>
      </c>
      <c r="B3" s="7" t="s">
        <v>102</v>
      </c>
      <c r="C3" s="23" t="s">
        <v>103</v>
      </c>
      <c r="D3" s="28">
        <v>1</v>
      </c>
      <c r="E3" s="29">
        <v>1</v>
      </c>
      <c r="F3" s="28">
        <v>6</v>
      </c>
      <c r="G3" s="29">
        <v>0</v>
      </c>
      <c r="H3" s="28">
        <v>8</v>
      </c>
      <c r="I3" s="29">
        <v>2</v>
      </c>
      <c r="J3" s="32">
        <f>SUM(D3,F3,H3)</f>
        <v>15</v>
      </c>
      <c r="K3" s="33">
        <f>SUM(E3,G3,I3)</f>
        <v>3</v>
      </c>
      <c r="L3" s="43">
        <f>K3/J3</f>
        <v>0.2</v>
      </c>
    </row>
    <row r="4" spans="1:12" x14ac:dyDescent="0.25">
      <c r="A4" s="22">
        <v>2</v>
      </c>
      <c r="B4" s="7" t="s">
        <v>104</v>
      </c>
      <c r="C4" s="23" t="s">
        <v>105</v>
      </c>
      <c r="D4" s="28">
        <v>2</v>
      </c>
      <c r="E4" s="29">
        <v>0</v>
      </c>
      <c r="F4" s="28">
        <v>9</v>
      </c>
      <c r="G4" s="29">
        <v>0</v>
      </c>
      <c r="H4" s="28">
        <v>12</v>
      </c>
      <c r="I4" s="29">
        <v>6</v>
      </c>
      <c r="J4" s="32">
        <f t="shared" ref="J4:J30" si="0">SUM(D4,F4,H4)</f>
        <v>23</v>
      </c>
      <c r="K4" s="33">
        <f t="shared" ref="K4:K30" si="1">SUM(E4,G4,I4)</f>
        <v>6</v>
      </c>
      <c r="L4" s="43">
        <f t="shared" ref="L4:L31" si="2">K4/J4</f>
        <v>0.2608695652173913</v>
      </c>
    </row>
    <row r="5" spans="1:12" x14ac:dyDescent="0.25">
      <c r="A5" s="22">
        <v>3</v>
      </c>
      <c r="B5" s="7" t="s">
        <v>106</v>
      </c>
      <c r="C5" s="23" t="s">
        <v>107</v>
      </c>
      <c r="D5" s="28">
        <v>5</v>
      </c>
      <c r="E5" s="29">
        <v>0</v>
      </c>
      <c r="F5" s="28">
        <v>18</v>
      </c>
      <c r="G5" s="29">
        <v>0</v>
      </c>
      <c r="H5" s="28">
        <v>25</v>
      </c>
      <c r="I5" s="29">
        <v>6</v>
      </c>
      <c r="J5" s="32">
        <f t="shared" si="0"/>
        <v>48</v>
      </c>
      <c r="K5" s="33">
        <f t="shared" si="1"/>
        <v>6</v>
      </c>
      <c r="L5" s="43">
        <f t="shared" si="2"/>
        <v>0.125</v>
      </c>
    </row>
    <row r="6" spans="1:12" x14ac:dyDescent="0.25">
      <c r="A6" s="22">
        <v>4</v>
      </c>
      <c r="B6" s="7" t="s">
        <v>108</v>
      </c>
      <c r="C6" s="23" t="s">
        <v>109</v>
      </c>
      <c r="D6" s="28">
        <v>5</v>
      </c>
      <c r="E6" s="29">
        <v>0</v>
      </c>
      <c r="F6" s="28">
        <v>15</v>
      </c>
      <c r="G6" s="29">
        <v>15</v>
      </c>
      <c r="H6" s="28">
        <v>21</v>
      </c>
      <c r="I6" s="29">
        <v>6</v>
      </c>
      <c r="J6" s="32">
        <f t="shared" si="0"/>
        <v>41</v>
      </c>
      <c r="K6" s="33">
        <f t="shared" si="1"/>
        <v>21</v>
      </c>
      <c r="L6" s="43">
        <f t="shared" si="2"/>
        <v>0.51219512195121952</v>
      </c>
    </row>
    <row r="7" spans="1:12" x14ac:dyDescent="0.25">
      <c r="A7" s="22">
        <v>5</v>
      </c>
      <c r="B7" s="7" t="s">
        <v>110</v>
      </c>
      <c r="C7" s="23" t="s">
        <v>111</v>
      </c>
      <c r="D7" s="28">
        <v>0</v>
      </c>
      <c r="E7" s="29">
        <v>0</v>
      </c>
      <c r="F7" s="28">
        <v>12</v>
      </c>
      <c r="G7" s="29">
        <v>2</v>
      </c>
      <c r="H7" s="28">
        <v>17</v>
      </c>
      <c r="I7" s="29">
        <v>6</v>
      </c>
      <c r="J7" s="32">
        <f t="shared" si="0"/>
        <v>29</v>
      </c>
      <c r="K7" s="33">
        <f t="shared" si="1"/>
        <v>8</v>
      </c>
      <c r="L7" s="43">
        <f t="shared" si="2"/>
        <v>0.27586206896551724</v>
      </c>
    </row>
    <row r="8" spans="1:12" x14ac:dyDescent="0.25">
      <c r="A8" s="22">
        <v>6</v>
      </c>
      <c r="B8" s="7" t="s">
        <v>112</v>
      </c>
      <c r="C8" s="23" t="s">
        <v>113</v>
      </c>
      <c r="D8" s="28">
        <v>3</v>
      </c>
      <c r="E8" s="29">
        <v>0</v>
      </c>
      <c r="F8" s="28">
        <v>9</v>
      </c>
      <c r="G8" s="29">
        <v>0</v>
      </c>
      <c r="H8" s="28">
        <v>12</v>
      </c>
      <c r="I8" s="29">
        <v>5</v>
      </c>
      <c r="J8" s="32">
        <f t="shared" si="0"/>
        <v>24</v>
      </c>
      <c r="K8" s="33">
        <f t="shared" si="1"/>
        <v>5</v>
      </c>
      <c r="L8" s="43">
        <f t="shared" si="2"/>
        <v>0.20833333333333334</v>
      </c>
    </row>
    <row r="9" spans="1:12" x14ac:dyDescent="0.25">
      <c r="A9" s="22">
        <v>7</v>
      </c>
      <c r="B9" s="7" t="s">
        <v>114</v>
      </c>
      <c r="C9" s="23" t="s">
        <v>115</v>
      </c>
      <c r="D9" s="28">
        <v>2</v>
      </c>
      <c r="E9" s="29">
        <v>0</v>
      </c>
      <c r="F9" s="28">
        <v>12</v>
      </c>
      <c r="G9" s="29">
        <v>0</v>
      </c>
      <c r="H9" s="28">
        <v>17</v>
      </c>
      <c r="I9" s="29">
        <v>6</v>
      </c>
      <c r="J9" s="32">
        <f t="shared" si="0"/>
        <v>31</v>
      </c>
      <c r="K9" s="33">
        <f t="shared" si="1"/>
        <v>6</v>
      </c>
      <c r="L9" s="43">
        <f t="shared" si="2"/>
        <v>0.19354838709677419</v>
      </c>
    </row>
    <row r="10" spans="1:12" x14ac:dyDescent="0.25">
      <c r="A10" s="22">
        <v>8</v>
      </c>
      <c r="B10" s="7" t="s">
        <v>116</v>
      </c>
      <c r="C10" s="23" t="s">
        <v>117</v>
      </c>
      <c r="D10" s="28">
        <v>4</v>
      </c>
      <c r="E10" s="29">
        <v>0</v>
      </c>
      <c r="F10" s="28">
        <v>15</v>
      </c>
      <c r="G10" s="29">
        <v>0</v>
      </c>
      <c r="H10" s="28">
        <v>21</v>
      </c>
      <c r="I10" s="29">
        <v>6</v>
      </c>
      <c r="J10" s="32">
        <f t="shared" si="0"/>
        <v>40</v>
      </c>
      <c r="K10" s="33">
        <f t="shared" si="1"/>
        <v>6</v>
      </c>
      <c r="L10" s="43">
        <f t="shared" si="2"/>
        <v>0.15</v>
      </c>
    </row>
    <row r="11" spans="1:12" x14ac:dyDescent="0.25">
      <c r="A11" s="22">
        <v>9</v>
      </c>
      <c r="B11" s="7" t="s">
        <v>118</v>
      </c>
      <c r="C11" s="23" t="s">
        <v>119</v>
      </c>
      <c r="D11" s="28">
        <v>0</v>
      </c>
      <c r="E11" s="29">
        <v>0</v>
      </c>
      <c r="F11" s="28">
        <v>9</v>
      </c>
      <c r="G11" s="29">
        <v>2</v>
      </c>
      <c r="H11" s="28">
        <v>4</v>
      </c>
      <c r="I11" s="29">
        <v>4</v>
      </c>
      <c r="J11" s="32">
        <f t="shared" si="0"/>
        <v>13</v>
      </c>
      <c r="K11" s="33">
        <f t="shared" si="1"/>
        <v>6</v>
      </c>
      <c r="L11" s="43">
        <f t="shared" si="2"/>
        <v>0.46153846153846156</v>
      </c>
    </row>
    <row r="12" spans="1:12" x14ac:dyDescent="0.25">
      <c r="A12" s="22">
        <v>10</v>
      </c>
      <c r="B12" s="7" t="s">
        <v>120</v>
      </c>
      <c r="C12" s="23" t="s">
        <v>121</v>
      </c>
      <c r="D12" s="28">
        <v>2</v>
      </c>
      <c r="E12" s="29">
        <v>2</v>
      </c>
      <c r="F12" s="28">
        <v>9</v>
      </c>
      <c r="G12" s="29">
        <v>2</v>
      </c>
      <c r="H12" s="28">
        <v>12</v>
      </c>
      <c r="I12" s="29">
        <v>4</v>
      </c>
      <c r="J12" s="32">
        <f t="shared" si="0"/>
        <v>23</v>
      </c>
      <c r="K12" s="33">
        <f t="shared" si="1"/>
        <v>8</v>
      </c>
      <c r="L12" s="43">
        <f t="shared" si="2"/>
        <v>0.34782608695652173</v>
      </c>
    </row>
    <row r="13" spans="1:12" x14ac:dyDescent="0.25">
      <c r="A13" s="22">
        <v>11</v>
      </c>
      <c r="B13" s="7" t="s">
        <v>122</v>
      </c>
      <c r="C13" s="23" t="s">
        <v>123</v>
      </c>
      <c r="D13" s="28">
        <v>2</v>
      </c>
      <c r="E13" s="29">
        <v>0</v>
      </c>
      <c r="F13" s="28">
        <v>9</v>
      </c>
      <c r="G13" s="29">
        <v>0</v>
      </c>
      <c r="H13" s="28">
        <v>5</v>
      </c>
      <c r="I13" s="29">
        <v>5</v>
      </c>
      <c r="J13" s="32">
        <f t="shared" si="0"/>
        <v>16</v>
      </c>
      <c r="K13" s="33">
        <f t="shared" si="1"/>
        <v>5</v>
      </c>
      <c r="L13" s="43">
        <f t="shared" si="2"/>
        <v>0.3125</v>
      </c>
    </row>
    <row r="14" spans="1:12" x14ac:dyDescent="0.25">
      <c r="A14" s="22">
        <v>12</v>
      </c>
      <c r="B14" s="7" t="s">
        <v>124</v>
      </c>
      <c r="C14" s="23" t="s">
        <v>125</v>
      </c>
      <c r="D14" s="28">
        <v>4</v>
      </c>
      <c r="E14" s="29">
        <v>0</v>
      </c>
      <c r="F14" s="28">
        <v>15</v>
      </c>
      <c r="G14" s="29">
        <v>15</v>
      </c>
      <c r="H14" s="28">
        <v>21</v>
      </c>
      <c r="I14" s="29">
        <v>6</v>
      </c>
      <c r="J14" s="32">
        <f t="shared" si="0"/>
        <v>40</v>
      </c>
      <c r="K14" s="33">
        <f t="shared" si="1"/>
        <v>21</v>
      </c>
      <c r="L14" s="43">
        <f t="shared" si="2"/>
        <v>0.52500000000000002</v>
      </c>
    </row>
    <row r="15" spans="1:12" x14ac:dyDescent="0.25">
      <c r="A15" s="22">
        <v>13</v>
      </c>
      <c r="B15" s="7" t="s">
        <v>126</v>
      </c>
      <c r="C15" s="23" t="s">
        <v>127</v>
      </c>
      <c r="D15" s="28">
        <v>2</v>
      </c>
      <c r="E15" s="29">
        <v>0</v>
      </c>
      <c r="F15" s="28">
        <v>9</v>
      </c>
      <c r="G15" s="29">
        <v>0</v>
      </c>
      <c r="H15" s="28">
        <v>12</v>
      </c>
      <c r="I15" s="29">
        <v>4</v>
      </c>
      <c r="J15" s="32">
        <f t="shared" si="0"/>
        <v>23</v>
      </c>
      <c r="K15" s="33">
        <f t="shared" si="1"/>
        <v>4</v>
      </c>
      <c r="L15" s="43">
        <f t="shared" si="2"/>
        <v>0.17391304347826086</v>
      </c>
    </row>
    <row r="16" spans="1:12" x14ac:dyDescent="0.25">
      <c r="A16" s="22">
        <v>14</v>
      </c>
      <c r="B16" s="7" t="s">
        <v>128</v>
      </c>
      <c r="C16" s="23" t="s">
        <v>129</v>
      </c>
      <c r="D16" s="28">
        <v>0</v>
      </c>
      <c r="E16" s="29">
        <v>0</v>
      </c>
      <c r="F16" s="28">
        <v>9</v>
      </c>
      <c r="G16" s="29">
        <v>0</v>
      </c>
      <c r="H16" s="28">
        <v>4</v>
      </c>
      <c r="I16" s="29">
        <v>4</v>
      </c>
      <c r="J16" s="32">
        <f t="shared" si="0"/>
        <v>13</v>
      </c>
      <c r="K16" s="33">
        <f t="shared" si="1"/>
        <v>4</v>
      </c>
      <c r="L16" s="43">
        <f t="shared" si="2"/>
        <v>0.30769230769230771</v>
      </c>
    </row>
    <row r="17" spans="1:12" x14ac:dyDescent="0.25">
      <c r="A17" s="22">
        <v>15</v>
      </c>
      <c r="B17" s="7" t="s">
        <v>130</v>
      </c>
      <c r="C17" s="23" t="s">
        <v>131</v>
      </c>
      <c r="D17" s="28">
        <v>4</v>
      </c>
      <c r="E17" s="29">
        <v>0</v>
      </c>
      <c r="F17" s="28">
        <v>15</v>
      </c>
      <c r="G17" s="29">
        <v>15</v>
      </c>
      <c r="H17" s="28">
        <v>21</v>
      </c>
      <c r="I17" s="29">
        <v>6</v>
      </c>
      <c r="J17" s="32">
        <f t="shared" si="0"/>
        <v>40</v>
      </c>
      <c r="K17" s="33">
        <f t="shared" si="1"/>
        <v>21</v>
      </c>
      <c r="L17" s="43">
        <f t="shared" si="2"/>
        <v>0.52500000000000002</v>
      </c>
    </row>
    <row r="18" spans="1:12" x14ac:dyDescent="0.25">
      <c r="A18" s="22">
        <v>16</v>
      </c>
      <c r="B18" s="7" t="s">
        <v>132</v>
      </c>
      <c r="C18" s="23" t="s">
        <v>119</v>
      </c>
      <c r="D18" s="28">
        <v>4</v>
      </c>
      <c r="E18" s="29">
        <v>0</v>
      </c>
      <c r="F18" s="28">
        <v>15</v>
      </c>
      <c r="G18" s="29">
        <v>15</v>
      </c>
      <c r="H18" s="28">
        <v>6</v>
      </c>
      <c r="I18" s="29">
        <v>6</v>
      </c>
      <c r="J18" s="32">
        <f t="shared" si="0"/>
        <v>25</v>
      </c>
      <c r="K18" s="33">
        <f t="shared" si="1"/>
        <v>21</v>
      </c>
      <c r="L18" s="43">
        <f t="shared" si="2"/>
        <v>0.84</v>
      </c>
    </row>
    <row r="19" spans="1:12" x14ac:dyDescent="0.25">
      <c r="A19" s="22">
        <v>17</v>
      </c>
      <c r="B19" s="7" t="s">
        <v>133</v>
      </c>
      <c r="C19" s="23" t="s">
        <v>134</v>
      </c>
      <c r="D19" s="28">
        <v>3</v>
      </c>
      <c r="E19" s="29">
        <v>0</v>
      </c>
      <c r="F19" s="28">
        <v>12</v>
      </c>
      <c r="G19" s="29">
        <v>2</v>
      </c>
      <c r="H19" s="28">
        <v>17</v>
      </c>
      <c r="I19" s="29">
        <v>5</v>
      </c>
      <c r="J19" s="32">
        <f t="shared" si="0"/>
        <v>32</v>
      </c>
      <c r="K19" s="33">
        <f t="shared" si="1"/>
        <v>7</v>
      </c>
      <c r="L19" s="43">
        <f t="shared" si="2"/>
        <v>0.21875</v>
      </c>
    </row>
    <row r="20" spans="1:12" x14ac:dyDescent="0.25">
      <c r="A20" s="22">
        <v>18</v>
      </c>
      <c r="B20" s="7" t="s">
        <v>135</v>
      </c>
      <c r="C20" s="23" t="s">
        <v>136</v>
      </c>
      <c r="D20" s="28">
        <v>0</v>
      </c>
      <c r="E20" s="29">
        <v>0</v>
      </c>
      <c r="F20" s="28">
        <v>15</v>
      </c>
      <c r="G20" s="29">
        <v>6</v>
      </c>
      <c r="H20" s="28">
        <v>21</v>
      </c>
      <c r="I20" s="29">
        <v>6</v>
      </c>
      <c r="J20" s="32">
        <f t="shared" si="0"/>
        <v>36</v>
      </c>
      <c r="K20" s="33">
        <f t="shared" si="1"/>
        <v>12</v>
      </c>
      <c r="L20" s="43">
        <f t="shared" si="2"/>
        <v>0.33333333333333331</v>
      </c>
    </row>
    <row r="21" spans="1:12" x14ac:dyDescent="0.25">
      <c r="A21" s="22">
        <v>19</v>
      </c>
      <c r="B21" s="7" t="s">
        <v>137</v>
      </c>
      <c r="C21" s="23" t="s">
        <v>138</v>
      </c>
      <c r="D21" s="28">
        <v>4</v>
      </c>
      <c r="E21" s="29">
        <v>0</v>
      </c>
      <c r="F21" s="28">
        <v>18</v>
      </c>
      <c r="G21" s="29">
        <v>8</v>
      </c>
      <c r="H21" s="28">
        <v>25</v>
      </c>
      <c r="I21" s="29">
        <v>6</v>
      </c>
      <c r="J21" s="32">
        <f t="shared" si="0"/>
        <v>47</v>
      </c>
      <c r="K21" s="33">
        <f t="shared" si="1"/>
        <v>14</v>
      </c>
      <c r="L21" s="43">
        <f t="shared" si="2"/>
        <v>0.2978723404255319</v>
      </c>
    </row>
    <row r="22" spans="1:12" x14ac:dyDescent="0.25">
      <c r="A22" s="22">
        <v>20</v>
      </c>
      <c r="B22" s="7" t="s">
        <v>139</v>
      </c>
      <c r="C22" s="23" t="s">
        <v>140</v>
      </c>
      <c r="D22" s="28">
        <v>2</v>
      </c>
      <c r="E22" s="29">
        <v>0</v>
      </c>
      <c r="F22" s="28">
        <v>9</v>
      </c>
      <c r="G22" s="29">
        <v>0</v>
      </c>
      <c r="H22" s="28">
        <v>12</v>
      </c>
      <c r="I22" s="29">
        <v>5</v>
      </c>
      <c r="J22" s="32">
        <f t="shared" si="0"/>
        <v>23</v>
      </c>
      <c r="K22" s="33">
        <f t="shared" si="1"/>
        <v>5</v>
      </c>
      <c r="L22" s="43">
        <f t="shared" si="2"/>
        <v>0.21739130434782608</v>
      </c>
    </row>
    <row r="23" spans="1:12" x14ac:dyDescent="0.25">
      <c r="A23" s="22">
        <v>21</v>
      </c>
      <c r="B23" s="7" t="s">
        <v>141</v>
      </c>
      <c r="C23" s="23" t="s">
        <v>142</v>
      </c>
      <c r="D23" s="28">
        <v>2</v>
      </c>
      <c r="E23" s="29">
        <v>2</v>
      </c>
      <c r="F23" s="28">
        <v>12</v>
      </c>
      <c r="G23" s="29">
        <v>0</v>
      </c>
      <c r="H23" s="28">
        <v>17</v>
      </c>
      <c r="I23" s="29">
        <v>7</v>
      </c>
      <c r="J23" s="32">
        <f t="shared" si="0"/>
        <v>31</v>
      </c>
      <c r="K23" s="33">
        <f t="shared" si="1"/>
        <v>9</v>
      </c>
      <c r="L23" s="43">
        <f t="shared" si="2"/>
        <v>0.29032258064516131</v>
      </c>
    </row>
    <row r="24" spans="1:12" x14ac:dyDescent="0.25">
      <c r="A24" s="22">
        <v>22</v>
      </c>
      <c r="B24" s="7" t="s">
        <v>143</v>
      </c>
      <c r="C24" s="23" t="s">
        <v>144</v>
      </c>
      <c r="D24" s="28">
        <v>0</v>
      </c>
      <c r="E24" s="29">
        <v>0</v>
      </c>
      <c r="F24" s="28">
        <v>0</v>
      </c>
      <c r="G24" s="29">
        <v>0</v>
      </c>
      <c r="H24" s="28">
        <v>8</v>
      </c>
      <c r="I24" s="29">
        <v>0</v>
      </c>
      <c r="J24" s="32">
        <f t="shared" si="0"/>
        <v>8</v>
      </c>
      <c r="K24" s="33">
        <f t="shared" si="1"/>
        <v>0</v>
      </c>
      <c r="L24" s="43">
        <f t="shared" si="2"/>
        <v>0</v>
      </c>
    </row>
    <row r="25" spans="1:12" x14ac:dyDescent="0.25">
      <c r="A25" s="22">
        <v>23</v>
      </c>
      <c r="B25" s="7" t="s">
        <v>145</v>
      </c>
      <c r="C25" s="23" t="s">
        <v>146</v>
      </c>
      <c r="D25" s="28">
        <v>0</v>
      </c>
      <c r="E25" s="29">
        <v>0</v>
      </c>
      <c r="F25" s="28">
        <v>9</v>
      </c>
      <c r="G25" s="29">
        <v>7</v>
      </c>
      <c r="H25" s="28">
        <v>12</v>
      </c>
      <c r="I25" s="29">
        <v>7</v>
      </c>
      <c r="J25" s="32">
        <f t="shared" si="0"/>
        <v>21</v>
      </c>
      <c r="K25" s="33">
        <f t="shared" si="1"/>
        <v>14</v>
      </c>
      <c r="L25" s="43">
        <f t="shared" si="2"/>
        <v>0.66666666666666663</v>
      </c>
    </row>
    <row r="26" spans="1:12" x14ac:dyDescent="0.25">
      <c r="A26" s="22">
        <v>24</v>
      </c>
      <c r="B26" s="7" t="s">
        <v>147</v>
      </c>
      <c r="C26" s="23" t="s">
        <v>148</v>
      </c>
      <c r="D26" s="28">
        <v>0</v>
      </c>
      <c r="E26" s="29">
        <v>0</v>
      </c>
      <c r="F26" s="28">
        <v>15</v>
      </c>
      <c r="G26" s="29">
        <v>15</v>
      </c>
      <c r="H26" s="28">
        <v>21</v>
      </c>
      <c r="I26" s="29">
        <v>6</v>
      </c>
      <c r="J26" s="32">
        <f t="shared" si="0"/>
        <v>36</v>
      </c>
      <c r="K26" s="33">
        <f t="shared" si="1"/>
        <v>21</v>
      </c>
      <c r="L26" s="43">
        <f t="shared" si="2"/>
        <v>0.58333333333333337</v>
      </c>
    </row>
    <row r="27" spans="1:12" x14ac:dyDescent="0.25">
      <c r="A27" s="22">
        <v>25</v>
      </c>
      <c r="B27" s="7" t="s">
        <v>149</v>
      </c>
      <c r="C27" s="23" t="s">
        <v>150</v>
      </c>
      <c r="D27" s="28">
        <v>4</v>
      </c>
      <c r="E27" s="29">
        <v>0</v>
      </c>
      <c r="F27" s="28">
        <v>12</v>
      </c>
      <c r="G27" s="29">
        <v>0</v>
      </c>
      <c r="H27" s="28">
        <v>12</v>
      </c>
      <c r="I27" s="29">
        <v>0</v>
      </c>
      <c r="J27" s="32">
        <f t="shared" si="0"/>
        <v>28</v>
      </c>
      <c r="K27" s="33">
        <f t="shared" si="1"/>
        <v>0</v>
      </c>
      <c r="L27" s="43">
        <f t="shared" si="2"/>
        <v>0</v>
      </c>
    </row>
    <row r="28" spans="1:12" x14ac:dyDescent="0.25">
      <c r="A28" s="22">
        <v>26</v>
      </c>
      <c r="B28" s="7" t="s">
        <v>151</v>
      </c>
      <c r="C28" s="23" t="s">
        <v>152</v>
      </c>
      <c r="D28" s="28">
        <v>4</v>
      </c>
      <c r="E28" s="29">
        <v>0</v>
      </c>
      <c r="F28" s="28">
        <v>12</v>
      </c>
      <c r="G28" s="29">
        <v>0</v>
      </c>
      <c r="H28" s="28">
        <v>5</v>
      </c>
      <c r="I28" s="29">
        <v>4</v>
      </c>
      <c r="J28" s="32">
        <f t="shared" si="0"/>
        <v>21</v>
      </c>
      <c r="K28" s="33">
        <f t="shared" si="1"/>
        <v>4</v>
      </c>
      <c r="L28" s="43">
        <f t="shared" si="2"/>
        <v>0.19047619047619047</v>
      </c>
    </row>
    <row r="29" spans="1:12" x14ac:dyDescent="0.25">
      <c r="A29" s="22">
        <v>27</v>
      </c>
      <c r="B29" s="7" t="s">
        <v>153</v>
      </c>
      <c r="C29" s="23" t="s">
        <v>129</v>
      </c>
      <c r="D29" s="28">
        <v>2</v>
      </c>
      <c r="E29" s="29">
        <v>0</v>
      </c>
      <c r="F29" s="28">
        <v>12</v>
      </c>
      <c r="G29" s="29">
        <v>0</v>
      </c>
      <c r="H29" s="28">
        <v>17</v>
      </c>
      <c r="I29" s="29">
        <v>4</v>
      </c>
      <c r="J29" s="32">
        <f t="shared" si="0"/>
        <v>31</v>
      </c>
      <c r="K29" s="33">
        <f t="shared" si="1"/>
        <v>4</v>
      </c>
      <c r="L29" s="43">
        <f t="shared" si="2"/>
        <v>0.12903225806451613</v>
      </c>
    </row>
    <row r="30" spans="1:12" ht="15.75" thickBot="1" x14ac:dyDescent="0.3">
      <c r="A30" s="24">
        <v>28</v>
      </c>
      <c r="B30" s="25" t="s">
        <v>154</v>
      </c>
      <c r="C30" s="26" t="s">
        <v>155</v>
      </c>
      <c r="D30" s="30">
        <v>1</v>
      </c>
      <c r="E30" s="31">
        <v>0</v>
      </c>
      <c r="F30" s="30">
        <v>9</v>
      </c>
      <c r="G30" s="31">
        <v>0</v>
      </c>
      <c r="H30" s="30">
        <v>3</v>
      </c>
      <c r="I30" s="31">
        <v>2</v>
      </c>
      <c r="J30" s="32">
        <f t="shared" si="0"/>
        <v>13</v>
      </c>
      <c r="K30" s="33">
        <f t="shared" si="1"/>
        <v>2</v>
      </c>
      <c r="L30" s="43">
        <f t="shared" si="2"/>
        <v>0.15384615384615385</v>
      </c>
    </row>
    <row r="31" spans="1:12" ht="15.75" thickBot="1" x14ac:dyDescent="0.3">
      <c r="A31" s="15"/>
      <c r="B31" s="15"/>
      <c r="C31" s="27" t="s">
        <v>96</v>
      </c>
      <c r="D31" s="34">
        <f>SUM(D3:D30)</f>
        <v>62</v>
      </c>
      <c r="E31" s="34">
        <f t="shared" ref="E31:K31" si="3">SUM(E3:E30)</f>
        <v>5</v>
      </c>
      <c r="F31" s="34">
        <f t="shared" si="3"/>
        <v>321</v>
      </c>
      <c r="G31" s="34">
        <f t="shared" si="3"/>
        <v>104</v>
      </c>
      <c r="H31" s="34">
        <f t="shared" si="3"/>
        <v>388</v>
      </c>
      <c r="I31" s="34">
        <f t="shared" si="3"/>
        <v>134</v>
      </c>
      <c r="J31" s="34">
        <f t="shared" si="3"/>
        <v>771</v>
      </c>
      <c r="K31" s="34">
        <f t="shared" si="3"/>
        <v>243</v>
      </c>
      <c r="L31" s="43">
        <f t="shared" si="2"/>
        <v>0.31517509727626458</v>
      </c>
    </row>
  </sheetData>
  <mergeCells count="4">
    <mergeCell ref="D1:E1"/>
    <mergeCell ref="F1:G1"/>
    <mergeCell ref="H1:I1"/>
    <mergeCell ref="J1:K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Zadanie 1</vt:lpstr>
      <vt:lpstr>Zadanie 2</vt:lpstr>
      <vt:lpstr>Zadanie 3</vt:lpstr>
      <vt:lpstr>Zadanie 4</vt:lpstr>
      <vt:lpstr>Zadanie 5</vt:lpstr>
      <vt:lpstr>Zadanie 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Piotr Deska</dc:creator>
  <cp:lastModifiedBy>Piotr Deska</cp:lastModifiedBy>
  <dcterms:created xsi:type="dcterms:W3CDTF">2024-08-31T16:43:00Z</dcterms:created>
  <dcterms:modified xsi:type="dcterms:W3CDTF">2024-10-08T16:46:35Z</dcterms:modified>
</cp:coreProperties>
</file>